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521" yWindow="65521" windowWidth="12120" windowHeight="9120" activeTab="0"/>
  </bookViews>
  <sheets>
    <sheet name="Your Load Calcs" sheetId="1" r:id="rId1"/>
    <sheet name="Example of Good Loads" sheetId="2" r:id="rId2"/>
    <sheet name="Example of Bad Loads " sheetId="3" r:id="rId3"/>
  </sheets>
  <definedNames>
    <definedName name="_xlnm.Print_Area" localSheetId="0">'Your Load Calcs'!$A$8:$V$52</definedName>
  </definedNames>
  <calcPr fullCalcOnLoad="1" iterate="1" iterateCount="20" iterateDelta="1"/>
</workbook>
</file>

<file path=xl/sharedStrings.xml><?xml version="1.0" encoding="utf-8"?>
<sst xmlns="http://schemas.openxmlformats.org/spreadsheetml/2006/main" count="141" uniqueCount="54">
  <si>
    <t>Run</t>
  </si>
  <si>
    <t>Hours</t>
  </si>
  <si>
    <t>Days</t>
  </si>
  <si>
    <t>Percent</t>
  </si>
  <si>
    <t>Surge</t>
  </si>
  <si>
    <t>Volts</t>
  </si>
  <si>
    <t>Watts</t>
  </si>
  <si>
    <t>/Day</t>
  </si>
  <si>
    <t>of Total</t>
  </si>
  <si>
    <t>Total Daily Average Watt-hrs</t>
  </si>
  <si>
    <t>Largest AC Appliance Wattage</t>
  </si>
  <si>
    <t>Inverter Priority Wattage</t>
  </si>
  <si>
    <t>Largest AC Appliance Surge Wattage</t>
  </si>
  <si>
    <t>THIS IS PAGE 2 NERD STUFF-- DO NOT PRINT</t>
  </si>
  <si>
    <t>Phantom-Load</t>
  </si>
  <si>
    <t>/Wk</t>
  </si>
  <si>
    <t>Ave. WH</t>
  </si>
  <si>
    <t>Qty</t>
  </si>
  <si>
    <t>Electrical Loads</t>
  </si>
  <si>
    <t>Load Analysis Spreadsheet by Benjamin Root, modified by John F. Robbins 7-1-99</t>
  </si>
  <si>
    <t>AC=1</t>
  </si>
  <si>
    <t>DC=0</t>
  </si>
  <si>
    <t>Priority=1</t>
  </si>
  <si>
    <t>Not=0</t>
  </si>
  <si>
    <t>Use “1” or “0” columns D &amp; E to take advantage of automatic totaling.</t>
  </si>
  <si>
    <r>
      <t xml:space="preserve">See page 38 of </t>
    </r>
    <r>
      <rPr>
        <b/>
        <sz val="10"/>
        <rFont val="Helv"/>
        <family val="2"/>
      </rPr>
      <t>Home Power</t>
    </r>
    <r>
      <rPr>
        <sz val="10"/>
        <rFont val="Helv"/>
        <family val="2"/>
      </rPr>
      <t xml:space="preserve"> issue 58 for description of columns and instructions for using this form.</t>
    </r>
  </si>
  <si>
    <t>Boom box (example)</t>
  </si>
  <si>
    <t>John's improvement in accounting for phantom loads is to actually ask for the phantom wattage, then include it in the column which gives the daily Watt-hours. This increases the daily energy consumption total accordingly. Phantom loads are appliances that are actually "on" and using power, even though they appear to be off or not in use. We recommend putting these items on switchable plug strips to avoid power comsumption while not in use, or find appliances that actually go "off" when turned off.</t>
  </si>
  <si>
    <t>Fluorescent Lights</t>
  </si>
  <si>
    <t>Refrigerator Sun Frost 16 cf</t>
  </si>
  <si>
    <t>Blender</t>
  </si>
  <si>
    <t>Microwave Oven</t>
  </si>
  <si>
    <t>Food Processor</t>
  </si>
  <si>
    <t>Espresso Maker</t>
  </si>
  <si>
    <t>Coffee Grinder</t>
  </si>
  <si>
    <t>21" Color Television</t>
  </si>
  <si>
    <t>Video Cassette Recorder</t>
  </si>
  <si>
    <t>Satellite TV System</t>
  </si>
  <si>
    <t>Stereo System</t>
  </si>
  <si>
    <t>Computer</t>
  </si>
  <si>
    <t>Computer Printer</t>
  </si>
  <si>
    <t>Power Tool</t>
  </si>
  <si>
    <t>Radio Telephone (receive)</t>
  </si>
  <si>
    <t>Radio Telephone (transmit)</t>
  </si>
  <si>
    <t>Phone Answering Machine</t>
  </si>
  <si>
    <t>Washing Machine</t>
  </si>
  <si>
    <t>Clothes Dryer (motor only)</t>
  </si>
  <si>
    <t>Sewing Machine</t>
  </si>
  <si>
    <t>Vacuum Cleaner</t>
  </si>
  <si>
    <t>Hair Dryer</t>
  </si>
  <si>
    <t>Ni-Cd Battery Charger</t>
  </si>
  <si>
    <t>Incandescent Lights</t>
  </si>
  <si>
    <t>Refrigerator RCA 16 cu. ft.</t>
  </si>
  <si>
    <t>Clothes Dryer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</si>
</sst>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quot;$&quot;0.00\)"/>
    <numFmt numFmtId="165" formatCode="0.0"/>
    <numFmt numFmtId="166" formatCode="0.0%"/>
  </numFmts>
  <fonts count="9">
    <font>
      <sz val="9"/>
      <name val="Geneva"/>
      <family val="0"/>
    </font>
    <font>
      <b/>
      <sz val="9"/>
      <name val="Geneva"/>
      <family val="0"/>
    </font>
    <font>
      <i/>
      <sz val="9"/>
      <name val="Geneva"/>
      <family val="0"/>
    </font>
    <font>
      <b/>
      <i/>
      <sz val="9"/>
      <name val="Geneva"/>
      <family val="0"/>
    </font>
    <font>
      <sz val="10"/>
      <name val="Geneva"/>
      <family val="0"/>
    </font>
    <font>
      <sz val="10"/>
      <name val="Helv"/>
      <family val="0"/>
    </font>
    <font>
      <b/>
      <sz val="9"/>
      <name val="Helv"/>
      <family val="0"/>
    </font>
    <font>
      <sz val="9"/>
      <name val="Helv"/>
      <family val="0"/>
    </font>
    <font>
      <b/>
      <sz val="10"/>
      <name val="Helv"/>
      <family val="2"/>
    </font>
  </fonts>
  <fills count="2">
    <fill>
      <patternFill/>
    </fill>
    <fill>
      <patternFill patternType="gray125"/>
    </fill>
  </fills>
  <borders count="7">
    <border>
      <left/>
      <right/>
      <top/>
      <bottom/>
      <diagonal/>
    </border>
    <border>
      <left>
        <color indexed="63"/>
      </left>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color indexed="63"/>
      </left>
      <right style="thin">
        <color indexed="23"/>
      </right>
      <top>
        <color indexed="63"/>
      </top>
      <bottom>
        <color indexed="63"/>
      </bottom>
    </border>
    <border>
      <left style="thin">
        <color indexed="23"/>
      </left>
      <right style="thin">
        <color indexed="2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9" fontId="4" fillId="0" borderId="0" applyFont="0" applyFill="0" applyBorder="0" applyAlignment="0" applyProtection="0"/>
  </cellStyleXfs>
  <cellXfs count="59">
    <xf numFmtId="0" fontId="0" fillId="0" borderId="0" xfId="0" applyAlignment="1">
      <alignment/>
    </xf>
    <xf numFmtId="0" fontId="5" fillId="0" borderId="1" xfId="0" applyFont="1" applyBorder="1" applyAlignment="1">
      <alignment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2" xfId="0" applyFont="1" applyBorder="1" applyAlignment="1" applyProtection="1">
      <alignment vertical="center"/>
      <protection locked="0"/>
    </xf>
    <xf numFmtId="2" fontId="5" fillId="0" borderId="2" xfId="0" applyNumberFormat="1" applyFont="1" applyBorder="1" applyAlignment="1" applyProtection="1">
      <alignment vertical="center"/>
      <protection locked="0"/>
    </xf>
    <xf numFmtId="1" fontId="5" fillId="0" borderId="2" xfId="0" applyNumberFormat="1" applyFont="1" applyBorder="1" applyAlignment="1" applyProtection="1">
      <alignment horizontal="center" vertical="center"/>
      <protection locked="0"/>
    </xf>
    <xf numFmtId="165" fontId="5" fillId="0" borderId="2" xfId="0" applyNumberFormat="1" applyFont="1" applyBorder="1" applyAlignment="1">
      <alignment horizontal="right" vertical="center"/>
    </xf>
    <xf numFmtId="166" fontId="5" fillId="0" borderId="2" xfId="0" applyNumberFormat="1" applyFont="1"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1" fontId="8" fillId="0" borderId="4" xfId="0" applyNumberFormat="1" applyFont="1" applyBorder="1" applyAlignment="1">
      <alignment horizontal="center" vertical="center"/>
    </xf>
    <xf numFmtId="165" fontId="8" fillId="0" borderId="4" xfId="0" applyNumberFormat="1" applyFont="1" applyBorder="1" applyAlignment="1">
      <alignment horizontal="center" vertical="center"/>
    </xf>
    <xf numFmtId="166" fontId="8" fillId="0" borderId="4" xfId="0" applyNumberFormat="1"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horizontal="center" vertical="center"/>
    </xf>
    <xf numFmtId="1" fontId="5" fillId="0" borderId="0" xfId="0" applyNumberFormat="1" applyFont="1" applyAlignment="1">
      <alignment vertical="center"/>
    </xf>
    <xf numFmtId="165" fontId="5" fillId="0" borderId="0" xfId="0" applyNumberFormat="1" applyFont="1" applyAlignment="1">
      <alignment vertical="center"/>
    </xf>
    <xf numFmtId="166" fontId="5" fillId="0" borderId="0" xfId="0" applyNumberFormat="1" applyFont="1" applyAlignment="1">
      <alignment vertical="center"/>
    </xf>
    <xf numFmtId="0" fontId="5" fillId="0" borderId="0" xfId="0" applyFont="1" applyAlignment="1">
      <alignment vertical="center"/>
    </xf>
    <xf numFmtId="166" fontId="5" fillId="0" borderId="0" xfId="0" applyNumberFormat="1" applyFont="1" applyAlignment="1">
      <alignment vertical="center"/>
    </xf>
    <xf numFmtId="0" fontId="5" fillId="0" borderId="0" xfId="0" applyFont="1" applyAlignment="1">
      <alignment horizontal="left" vertical="center" wrapText="1"/>
    </xf>
    <xf numFmtId="0" fontId="8" fillId="0" borderId="5" xfId="0" applyFont="1" applyBorder="1" applyAlignment="1">
      <alignment vertical="center"/>
    </xf>
    <xf numFmtId="0" fontId="8" fillId="0" borderId="6" xfId="0" applyFont="1" applyBorder="1" applyAlignment="1">
      <alignment horizontal="center" vertical="center"/>
    </xf>
    <xf numFmtId="0" fontId="8" fillId="0" borderId="6" xfId="0" applyFont="1" applyBorder="1" applyAlignment="1">
      <alignment vertical="center"/>
    </xf>
    <xf numFmtId="1" fontId="8" fillId="0" borderId="6" xfId="0" applyNumberFormat="1" applyFont="1" applyBorder="1" applyAlignment="1">
      <alignment horizontal="center" vertical="center"/>
    </xf>
    <xf numFmtId="165" fontId="8" fillId="0" borderId="6" xfId="0" applyNumberFormat="1" applyFont="1" applyBorder="1" applyAlignment="1">
      <alignment horizontal="center" vertical="center"/>
    </xf>
    <xf numFmtId="166" fontId="8" fillId="0" borderId="6" xfId="0" applyNumberFormat="1" applyFont="1" applyBorder="1" applyAlignment="1">
      <alignment horizontal="center" vertical="center"/>
    </xf>
    <xf numFmtId="0" fontId="6" fillId="0" borderId="0" xfId="0" applyFont="1" applyBorder="1" applyAlignment="1">
      <alignment horizontal="center" vertical="center"/>
    </xf>
    <xf numFmtId="0" fontId="5" fillId="0" borderId="0" xfId="0" applyFont="1" applyAlignment="1">
      <alignment horizontal="right" vertical="center"/>
    </xf>
    <xf numFmtId="0" fontId="5" fillId="0" borderId="0" xfId="0" applyFont="1" applyAlignment="1">
      <alignment horizontal="center" vertical="center"/>
    </xf>
    <xf numFmtId="164" fontId="5" fillId="0" borderId="0" xfId="0" applyNumberFormat="1" applyFont="1" applyAlignment="1" applyProtection="1">
      <alignment vertical="center"/>
      <protection locked="0"/>
    </xf>
    <xf numFmtId="164" fontId="5" fillId="0" borderId="0" xfId="0" applyNumberFormat="1" applyFont="1" applyAlignment="1">
      <alignment vertical="center"/>
    </xf>
    <xf numFmtId="10" fontId="5" fillId="0" borderId="0" xfId="0" applyNumberFormat="1" applyFont="1" applyAlignment="1">
      <alignment vertical="center"/>
    </xf>
    <xf numFmtId="166" fontId="5" fillId="0" borderId="0" xfId="0" applyNumberFormat="1" applyFont="1" applyAlignment="1">
      <alignment horizontal="right" vertical="center"/>
    </xf>
    <xf numFmtId="0" fontId="7"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2" xfId="0" applyFont="1" applyBorder="1" applyAlignment="1">
      <alignment vertical="center"/>
    </xf>
    <xf numFmtId="2" fontId="5" fillId="0" borderId="0" xfId="0" applyNumberFormat="1" applyFont="1" applyAlignment="1">
      <alignment vertical="center"/>
    </xf>
    <xf numFmtId="0" fontId="5" fillId="0" borderId="0" xfId="0" applyFont="1" applyAlignment="1">
      <alignment horizontal="left" vertical="center"/>
    </xf>
    <xf numFmtId="0" fontId="5" fillId="0" borderId="0" xfId="0" applyFont="1" applyAlignment="1" applyProtection="1">
      <alignment horizontal="center" vertical="center"/>
      <protection locked="0"/>
    </xf>
    <xf numFmtId="165" fontId="5" fillId="0" borderId="0" xfId="0" applyNumberFormat="1" applyFont="1" applyAlignment="1">
      <alignment vertical="center"/>
    </xf>
    <xf numFmtId="1" fontId="5" fillId="0" borderId="0" xfId="0" applyNumberFormat="1"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165" fontId="5" fillId="0" borderId="4" xfId="0" applyNumberFormat="1" applyFont="1" applyBorder="1" applyAlignment="1">
      <alignment vertical="center"/>
    </xf>
    <xf numFmtId="0" fontId="5" fillId="0" borderId="0" xfId="0" applyFont="1" applyAlignment="1">
      <alignment horizontal="center" vertical="center"/>
    </xf>
    <xf numFmtId="10" fontId="5" fillId="0" borderId="0" xfId="0" applyNumberFormat="1" applyFont="1" applyAlignment="1">
      <alignment horizontal="right" vertical="center"/>
    </xf>
    <xf numFmtId="166" fontId="5" fillId="0" borderId="0" xfId="0" applyNumberFormat="1" applyFont="1" applyAlignment="1">
      <alignment horizontal="right" vertical="center"/>
    </xf>
    <xf numFmtId="1" fontId="5" fillId="0" borderId="2" xfId="0" applyNumberFormat="1" applyFont="1" applyBorder="1" applyAlignment="1">
      <alignment vertical="center"/>
    </xf>
    <xf numFmtId="0" fontId="5" fillId="0" borderId="0" xfId="0" applyFont="1" applyBorder="1" applyAlignment="1">
      <alignment horizontal="right" vertical="center"/>
    </xf>
    <xf numFmtId="1" fontId="5" fillId="0" borderId="0" xfId="0" applyNumberFormat="1" applyFont="1" applyAlignment="1">
      <alignment horizontal="right" vertical="center"/>
    </xf>
    <xf numFmtId="1" fontId="5" fillId="0" borderId="0" xfId="0" applyNumberFormat="1" applyFont="1" applyAlignment="1">
      <alignment horizontal="center" vertical="center"/>
    </xf>
    <xf numFmtId="0" fontId="5" fillId="0" borderId="0" xfId="0" applyFont="1" applyBorder="1" applyAlignment="1">
      <alignment horizontal="center" vertical="center"/>
    </xf>
    <xf numFmtId="1" fontId="5" fillId="0" borderId="0" xfId="0" applyNumberFormat="1" applyFont="1" applyAlignment="1">
      <alignment horizontal="center" vertical="center"/>
    </xf>
    <xf numFmtId="165" fontId="5" fillId="0" borderId="0" xfId="0" applyNumberFormat="1" applyFont="1" applyAlignment="1">
      <alignment horizontal="center" vertical="center"/>
    </xf>
    <xf numFmtId="0" fontId="0" fillId="0" borderId="0" xfId="0" applyAlignment="1">
      <alignment vertical="center"/>
    </xf>
    <xf numFmtId="0" fontId="5" fillId="0" borderId="0" xfId="0" applyFont="1" applyAlignment="1">
      <alignmen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99"/>
  <sheetViews>
    <sheetView tabSelected="1" workbookViewId="0" topLeftCell="A1">
      <pane ySplit="3690" topLeftCell="BM10" activePane="bottomLeft" state="split"/>
      <selection pane="topLeft" activeCell="A1" sqref="A1"/>
      <selection pane="bottomLeft" activeCell="A10" sqref="A10"/>
    </sheetView>
  </sheetViews>
  <sheetFormatPr defaultColWidth="9.00390625" defaultRowHeight="12"/>
  <cols>
    <col min="1" max="1" width="22.625" style="19" customWidth="1"/>
    <col min="2" max="2" width="4.25390625" style="54" customWidth="1"/>
    <col min="3" max="4" width="5.625" style="19" customWidth="1"/>
    <col min="5" max="5" width="9.375" style="19" customWidth="1"/>
    <col min="6" max="6" width="5.75390625" style="19" customWidth="1"/>
    <col min="7" max="7" width="6.00390625" style="19" customWidth="1"/>
    <col min="8" max="8" width="5.625" style="42" customWidth="1"/>
    <col min="9" max="9" width="13.75390625" style="42" customWidth="1"/>
    <col min="10" max="10" width="6.125" style="42" customWidth="1"/>
    <col min="11" max="11" width="9.125" style="41" customWidth="1"/>
    <col min="12" max="12" width="8.125" style="20" customWidth="1"/>
    <col min="13" max="13" width="6.25390625" style="19" customWidth="1"/>
    <col min="14" max="14" width="13.75390625" style="19" customWidth="1"/>
    <col min="15" max="16" width="10.875" style="19" customWidth="1"/>
    <col min="17" max="17" width="5.00390625" style="19" customWidth="1"/>
    <col min="18" max="18" width="28.375" style="19" customWidth="1"/>
    <col min="19" max="19" width="10.25390625" style="19" customWidth="1"/>
    <col min="20" max="20" width="10.00390625" style="19" customWidth="1"/>
    <col min="21" max="21" width="12.125" style="19" customWidth="1"/>
    <col min="22" max="22" width="8.375" style="20" customWidth="1"/>
    <col min="23" max="23" width="3.00390625" style="19" customWidth="1"/>
    <col min="24" max="48" width="5.875" style="19" customWidth="1"/>
    <col min="49" max="51" width="6.25390625" style="19" customWidth="1"/>
    <col min="52" max="69" width="9.25390625" style="19" customWidth="1"/>
    <col min="70" max="16384" width="10.875" style="19" customWidth="1"/>
  </cols>
  <sheetData>
    <row r="1" spans="1:14" ht="18" customHeight="1">
      <c r="A1" s="14" t="s">
        <v>19</v>
      </c>
      <c r="B1" s="15"/>
      <c r="C1" s="14"/>
      <c r="D1" s="14"/>
      <c r="E1" s="14"/>
      <c r="F1" s="14"/>
      <c r="G1" s="14"/>
      <c r="H1" s="16"/>
      <c r="I1" s="16"/>
      <c r="J1" s="16"/>
      <c r="K1" s="17"/>
      <c r="L1" s="18"/>
      <c r="M1" s="14"/>
      <c r="N1" s="14"/>
    </row>
    <row r="2" spans="1:14" ht="18" customHeight="1">
      <c r="A2" s="14" t="s">
        <v>25</v>
      </c>
      <c r="B2" s="15"/>
      <c r="C2" s="14"/>
      <c r="D2" s="14"/>
      <c r="E2" s="14"/>
      <c r="F2" s="14"/>
      <c r="G2" s="14"/>
      <c r="H2" s="16"/>
      <c r="I2" s="16"/>
      <c r="J2" s="16"/>
      <c r="K2" s="17"/>
      <c r="L2" s="18"/>
      <c r="M2" s="14"/>
      <c r="N2" s="14"/>
    </row>
    <row r="3" spans="1:14" ht="18" customHeight="1">
      <c r="A3" s="14" t="s">
        <v>24</v>
      </c>
      <c r="B3" s="15"/>
      <c r="C3" s="14"/>
      <c r="D3" s="14"/>
      <c r="E3" s="14"/>
      <c r="F3" s="14"/>
      <c r="G3" s="14"/>
      <c r="H3" s="16"/>
      <c r="I3" s="16"/>
      <c r="J3" s="16"/>
      <c r="K3" s="17"/>
      <c r="L3" s="18"/>
      <c r="M3" s="14"/>
      <c r="N3" s="14"/>
    </row>
    <row r="4" spans="1:14" ht="7.5" customHeight="1">
      <c r="A4" s="14"/>
      <c r="B4" s="15"/>
      <c r="C4" s="14"/>
      <c r="D4" s="14"/>
      <c r="E4" s="14"/>
      <c r="F4" s="14"/>
      <c r="G4" s="14"/>
      <c r="H4" s="16"/>
      <c r="I4" s="16"/>
      <c r="J4" s="16"/>
      <c r="K4" s="17"/>
      <c r="L4" s="18"/>
      <c r="M4" s="14"/>
      <c r="N4" s="14"/>
    </row>
    <row r="5" spans="1:14" ht="34.5" customHeight="1">
      <c r="A5" s="58" t="s">
        <v>27</v>
      </c>
      <c r="B5" s="58"/>
      <c r="C5" s="58"/>
      <c r="D5" s="58"/>
      <c r="E5" s="58"/>
      <c r="F5" s="58"/>
      <c r="G5" s="58"/>
      <c r="H5" s="58"/>
      <c r="I5" s="58"/>
      <c r="J5" s="58"/>
      <c r="K5" s="58"/>
      <c r="L5" s="58"/>
      <c r="M5" s="21"/>
      <c r="N5" s="21"/>
    </row>
    <row r="6" spans="1:14" ht="34.5" customHeight="1">
      <c r="A6" s="58"/>
      <c r="B6" s="58"/>
      <c r="C6" s="58"/>
      <c r="D6" s="58"/>
      <c r="E6" s="58"/>
      <c r="F6" s="58"/>
      <c r="G6" s="58"/>
      <c r="H6" s="58"/>
      <c r="I6" s="58"/>
      <c r="J6" s="58"/>
      <c r="K6" s="58"/>
      <c r="L6" s="58"/>
      <c r="M6" s="21"/>
      <c r="N6" s="21"/>
    </row>
    <row r="7" spans="1:14" ht="7.5" customHeight="1">
      <c r="A7" s="14"/>
      <c r="B7" s="15"/>
      <c r="C7" s="14"/>
      <c r="D7" s="14"/>
      <c r="E7" s="14"/>
      <c r="F7" s="14"/>
      <c r="G7" s="14"/>
      <c r="H7" s="16"/>
      <c r="I7" s="16"/>
      <c r="J7" s="16"/>
      <c r="K7" s="17"/>
      <c r="L7" s="18"/>
      <c r="M7" s="14"/>
      <c r="N7" s="14"/>
    </row>
    <row r="8" spans="1:40" ht="18" customHeight="1">
      <c r="A8" s="22"/>
      <c r="B8" s="23"/>
      <c r="C8" s="24"/>
      <c r="D8" s="23" t="s">
        <v>20</v>
      </c>
      <c r="E8" s="23" t="s">
        <v>22</v>
      </c>
      <c r="F8" s="23" t="s">
        <v>0</v>
      </c>
      <c r="G8" s="23" t="s">
        <v>1</v>
      </c>
      <c r="H8" s="25" t="s">
        <v>2</v>
      </c>
      <c r="I8" s="23" t="s">
        <v>14</v>
      </c>
      <c r="J8" s="23" t="s">
        <v>4</v>
      </c>
      <c r="K8" s="26" t="s">
        <v>16</v>
      </c>
      <c r="L8" s="27" t="s">
        <v>3</v>
      </c>
      <c r="M8" s="14"/>
      <c r="N8" s="14"/>
      <c r="O8" s="28"/>
      <c r="P8" s="28"/>
      <c r="X8" s="29"/>
      <c r="AC8" s="29"/>
      <c r="AJ8" s="30"/>
      <c r="AK8" s="31"/>
      <c r="AL8" s="31"/>
      <c r="AM8" s="32"/>
      <c r="AN8" s="33"/>
    </row>
    <row r="9" spans="1:40" ht="18" customHeight="1">
      <c r="A9" s="9" t="s">
        <v>18</v>
      </c>
      <c r="B9" s="10" t="s">
        <v>17</v>
      </c>
      <c r="C9" s="10" t="s">
        <v>5</v>
      </c>
      <c r="D9" s="10" t="s">
        <v>21</v>
      </c>
      <c r="E9" s="10" t="s">
        <v>23</v>
      </c>
      <c r="F9" s="10" t="s">
        <v>6</v>
      </c>
      <c r="G9" s="10" t="s">
        <v>7</v>
      </c>
      <c r="H9" s="11" t="s">
        <v>15</v>
      </c>
      <c r="I9" s="10" t="s">
        <v>6</v>
      </c>
      <c r="J9" s="10" t="s">
        <v>6</v>
      </c>
      <c r="K9" s="12" t="s">
        <v>7</v>
      </c>
      <c r="L9" s="13" t="s">
        <v>8</v>
      </c>
      <c r="M9" s="14"/>
      <c r="N9" s="14"/>
      <c r="O9" s="28"/>
      <c r="P9" s="28"/>
      <c r="Q9" s="29"/>
      <c r="R9" s="30"/>
      <c r="S9" s="29"/>
      <c r="T9" s="29"/>
      <c r="U9" s="29"/>
      <c r="V9" s="34"/>
      <c r="AC9" s="29"/>
      <c r="AJ9" s="30"/>
      <c r="AK9" s="32"/>
      <c r="AL9" s="32"/>
      <c r="AM9" s="32"/>
      <c r="AN9" s="33"/>
    </row>
    <row r="10" spans="1:40" ht="18" customHeight="1">
      <c r="A10" s="1" t="s">
        <v>26</v>
      </c>
      <c r="B10" s="2">
        <v>1</v>
      </c>
      <c r="C10" s="3">
        <v>117</v>
      </c>
      <c r="D10" s="3">
        <v>1</v>
      </c>
      <c r="E10" s="2">
        <v>0</v>
      </c>
      <c r="F10" s="4">
        <v>8</v>
      </c>
      <c r="G10" s="5">
        <v>4</v>
      </c>
      <c r="H10" s="6">
        <v>1</v>
      </c>
      <c r="I10" s="2">
        <v>6</v>
      </c>
      <c r="J10" s="4">
        <v>35</v>
      </c>
      <c r="K10" s="7">
        <f aca="true" t="shared" si="0" ref="K10:K42">(B10*F10*G10*H10/7)+((I10*(168-G10*H10))/7)</f>
        <v>145.14285714285717</v>
      </c>
      <c r="L10" s="8">
        <f aca="true" t="shared" si="1" ref="L10:L25">(K10/$K$43)</f>
        <v>1</v>
      </c>
      <c r="M10" s="14"/>
      <c r="N10" s="14"/>
      <c r="O10" s="35"/>
      <c r="P10" s="35"/>
      <c r="Q10" s="36"/>
      <c r="R10" s="36"/>
      <c r="S10" s="36"/>
      <c r="T10" s="36"/>
      <c r="AC10" s="29"/>
      <c r="AJ10" s="30"/>
      <c r="AK10" s="32"/>
      <c r="AL10" s="32"/>
      <c r="AM10" s="32"/>
      <c r="AN10" s="33"/>
    </row>
    <row r="11" spans="1:40" ht="18" customHeight="1">
      <c r="A11" s="1"/>
      <c r="B11" s="2"/>
      <c r="C11" s="3"/>
      <c r="D11" s="3"/>
      <c r="E11" s="2"/>
      <c r="F11" s="4"/>
      <c r="G11" s="5"/>
      <c r="H11" s="6"/>
      <c r="I11" s="3"/>
      <c r="J11" s="37"/>
      <c r="K11" s="7">
        <f t="shared" si="0"/>
        <v>0</v>
      </c>
      <c r="L11" s="8">
        <f t="shared" si="1"/>
        <v>0</v>
      </c>
      <c r="M11" s="14"/>
      <c r="N11" s="14"/>
      <c r="O11" s="35"/>
      <c r="P11" s="35"/>
      <c r="Q11" s="36"/>
      <c r="R11" s="36"/>
      <c r="S11" s="36"/>
      <c r="T11" s="36"/>
      <c r="AC11" s="29"/>
      <c r="AJ11" s="30"/>
      <c r="AK11" s="32"/>
      <c r="AL11" s="32"/>
      <c r="AM11" s="32"/>
      <c r="AN11" s="33"/>
    </row>
    <row r="12" spans="1:40" ht="18" customHeight="1">
      <c r="A12" s="1"/>
      <c r="B12" s="2"/>
      <c r="C12" s="3"/>
      <c r="D12" s="3"/>
      <c r="E12" s="2"/>
      <c r="F12" s="4"/>
      <c r="G12" s="5"/>
      <c r="H12" s="6"/>
      <c r="I12" s="3"/>
      <c r="J12" s="37"/>
      <c r="K12" s="7">
        <f t="shared" si="0"/>
        <v>0</v>
      </c>
      <c r="L12" s="8">
        <f t="shared" si="1"/>
        <v>0</v>
      </c>
      <c r="M12" s="14"/>
      <c r="N12" s="14"/>
      <c r="O12" s="35"/>
      <c r="P12" s="35"/>
      <c r="Q12" s="36"/>
      <c r="S12" s="36"/>
      <c r="T12" s="36"/>
      <c r="X12" s="29"/>
      <c r="Y12" s="38"/>
      <c r="AC12" s="29"/>
      <c r="AJ12" s="30"/>
      <c r="AK12" s="31"/>
      <c r="AL12" s="31"/>
      <c r="AM12" s="32"/>
      <c r="AN12" s="33"/>
    </row>
    <row r="13" spans="1:40" ht="18" customHeight="1">
      <c r="A13" s="1"/>
      <c r="B13" s="2"/>
      <c r="C13" s="3"/>
      <c r="D13" s="3"/>
      <c r="E13" s="2"/>
      <c r="F13" s="4"/>
      <c r="G13" s="5"/>
      <c r="H13" s="6"/>
      <c r="I13" s="3"/>
      <c r="J13" s="37"/>
      <c r="K13" s="7">
        <f t="shared" si="0"/>
        <v>0</v>
      </c>
      <c r="L13" s="8">
        <f t="shared" si="1"/>
        <v>0</v>
      </c>
      <c r="M13" s="14"/>
      <c r="N13" s="14"/>
      <c r="O13" s="35"/>
      <c r="P13" s="35"/>
      <c r="Q13" s="36"/>
      <c r="S13" s="36"/>
      <c r="T13" s="36"/>
      <c r="X13" s="29"/>
      <c r="AC13" s="29"/>
      <c r="AD13" s="38"/>
      <c r="AJ13" s="30"/>
      <c r="AK13" s="31"/>
      <c r="AL13" s="31"/>
      <c r="AM13" s="32"/>
      <c r="AN13" s="33"/>
    </row>
    <row r="14" spans="1:40" ht="18" customHeight="1">
      <c r="A14" s="1"/>
      <c r="B14" s="2"/>
      <c r="C14" s="3"/>
      <c r="D14" s="3"/>
      <c r="E14" s="2"/>
      <c r="F14" s="4"/>
      <c r="G14" s="5"/>
      <c r="H14" s="6"/>
      <c r="I14" s="3"/>
      <c r="J14" s="37"/>
      <c r="K14" s="7">
        <f t="shared" si="0"/>
        <v>0</v>
      </c>
      <c r="L14" s="8">
        <f t="shared" si="1"/>
        <v>0</v>
      </c>
      <c r="M14" s="14"/>
      <c r="N14" s="14"/>
      <c r="O14" s="35"/>
      <c r="P14" s="35"/>
      <c r="S14" s="36"/>
      <c r="T14" s="36"/>
      <c r="X14" s="29"/>
      <c r="AC14" s="29"/>
      <c r="AJ14" s="30"/>
      <c r="AK14" s="31"/>
      <c r="AL14" s="31"/>
      <c r="AM14" s="32"/>
      <c r="AN14" s="33"/>
    </row>
    <row r="15" spans="1:40" ht="18" customHeight="1">
      <c r="A15" s="1"/>
      <c r="B15" s="2"/>
      <c r="C15" s="3"/>
      <c r="D15" s="3"/>
      <c r="E15" s="2"/>
      <c r="F15" s="4"/>
      <c r="G15" s="5"/>
      <c r="H15" s="6"/>
      <c r="I15" s="3"/>
      <c r="J15" s="37"/>
      <c r="K15" s="7">
        <f t="shared" si="0"/>
        <v>0</v>
      </c>
      <c r="L15" s="8">
        <f t="shared" si="1"/>
        <v>0</v>
      </c>
      <c r="M15" s="14"/>
      <c r="N15" s="14"/>
      <c r="O15" s="35"/>
      <c r="P15" s="35"/>
      <c r="Q15" s="36"/>
      <c r="S15" s="36"/>
      <c r="T15" s="36"/>
      <c r="X15" s="29"/>
      <c r="AC15" s="39"/>
      <c r="AH15" s="36"/>
      <c r="AJ15" s="30"/>
      <c r="AK15" s="31"/>
      <c r="AL15" s="31"/>
      <c r="AM15" s="32"/>
      <c r="AN15" s="33"/>
    </row>
    <row r="16" spans="1:40" ht="18" customHeight="1">
      <c r="A16" s="1"/>
      <c r="B16" s="2"/>
      <c r="C16" s="3"/>
      <c r="D16" s="3"/>
      <c r="E16" s="2"/>
      <c r="F16" s="4"/>
      <c r="G16" s="5"/>
      <c r="H16" s="6"/>
      <c r="I16" s="3"/>
      <c r="J16" s="37"/>
      <c r="K16" s="7">
        <f t="shared" si="0"/>
        <v>0</v>
      </c>
      <c r="L16" s="8">
        <f t="shared" si="1"/>
        <v>0</v>
      </c>
      <c r="M16" s="14"/>
      <c r="N16" s="14"/>
      <c r="O16" s="35"/>
      <c r="P16" s="35"/>
      <c r="Q16" s="36"/>
      <c r="S16" s="36"/>
      <c r="T16" s="36"/>
      <c r="X16" s="29"/>
      <c r="AC16" s="29"/>
      <c r="AH16" s="36"/>
      <c r="AJ16" s="30"/>
      <c r="AK16" s="31"/>
      <c r="AL16" s="31"/>
      <c r="AM16" s="32"/>
      <c r="AN16" s="33"/>
    </row>
    <row r="17" spans="1:40" ht="18" customHeight="1">
      <c r="A17" s="1"/>
      <c r="B17" s="2"/>
      <c r="C17" s="3"/>
      <c r="D17" s="3"/>
      <c r="E17" s="2"/>
      <c r="F17" s="4"/>
      <c r="G17" s="5"/>
      <c r="H17" s="6"/>
      <c r="I17" s="3"/>
      <c r="J17" s="37"/>
      <c r="K17" s="7">
        <f t="shared" si="0"/>
        <v>0</v>
      </c>
      <c r="L17" s="8">
        <f t="shared" si="1"/>
        <v>0</v>
      </c>
      <c r="M17" s="14"/>
      <c r="N17" s="14"/>
      <c r="O17" s="35"/>
      <c r="P17" s="35"/>
      <c r="Q17" s="36"/>
      <c r="S17" s="36"/>
      <c r="T17" s="36"/>
      <c r="AC17" s="29"/>
      <c r="AH17" s="36"/>
      <c r="AJ17" s="30"/>
      <c r="AK17" s="31"/>
      <c r="AL17" s="31"/>
      <c r="AM17" s="32"/>
      <c r="AN17" s="33"/>
    </row>
    <row r="18" spans="1:40" ht="18" customHeight="1">
      <c r="A18" s="1"/>
      <c r="B18" s="2"/>
      <c r="C18" s="3"/>
      <c r="D18" s="3"/>
      <c r="E18" s="2"/>
      <c r="F18" s="4"/>
      <c r="G18" s="5"/>
      <c r="H18" s="6"/>
      <c r="I18" s="3"/>
      <c r="J18" s="37"/>
      <c r="K18" s="7">
        <f t="shared" si="0"/>
        <v>0</v>
      </c>
      <c r="L18" s="8">
        <f t="shared" si="1"/>
        <v>0</v>
      </c>
      <c r="M18" s="14"/>
      <c r="N18" s="14"/>
      <c r="O18" s="35"/>
      <c r="P18" s="35"/>
      <c r="Q18" s="36"/>
      <c r="S18" s="36"/>
      <c r="T18" s="36"/>
      <c r="AC18" s="29"/>
      <c r="AH18" s="36"/>
      <c r="AJ18" s="30"/>
      <c r="AK18" s="31"/>
      <c r="AL18" s="31"/>
      <c r="AM18" s="32"/>
      <c r="AN18" s="33"/>
    </row>
    <row r="19" spans="1:40" ht="18" customHeight="1">
      <c r="A19" s="1"/>
      <c r="B19" s="2"/>
      <c r="C19" s="3"/>
      <c r="D19" s="3"/>
      <c r="E19" s="2"/>
      <c r="F19" s="4"/>
      <c r="G19" s="5"/>
      <c r="H19" s="6"/>
      <c r="I19" s="3"/>
      <c r="J19" s="37"/>
      <c r="K19" s="7">
        <f t="shared" si="0"/>
        <v>0</v>
      </c>
      <c r="L19" s="8">
        <f t="shared" si="1"/>
        <v>0</v>
      </c>
      <c r="M19" s="14"/>
      <c r="N19" s="14"/>
      <c r="O19" s="35"/>
      <c r="P19" s="35"/>
      <c r="Q19" s="36"/>
      <c r="S19" s="36"/>
      <c r="T19" s="36"/>
      <c r="X19" s="29"/>
      <c r="AC19" s="39"/>
      <c r="AH19" s="36"/>
      <c r="AJ19" s="30"/>
      <c r="AK19" s="31"/>
      <c r="AL19" s="31"/>
      <c r="AM19" s="32"/>
      <c r="AN19" s="33"/>
    </row>
    <row r="20" spans="1:40" ht="18" customHeight="1">
      <c r="A20" s="1"/>
      <c r="B20" s="2"/>
      <c r="C20" s="3"/>
      <c r="D20" s="3"/>
      <c r="E20" s="2"/>
      <c r="F20" s="4"/>
      <c r="G20" s="5"/>
      <c r="H20" s="6"/>
      <c r="I20" s="3"/>
      <c r="J20" s="37"/>
      <c r="K20" s="7">
        <f t="shared" si="0"/>
        <v>0</v>
      </c>
      <c r="L20" s="8">
        <f t="shared" si="1"/>
        <v>0</v>
      </c>
      <c r="M20" s="14"/>
      <c r="N20" s="14"/>
      <c r="O20" s="35"/>
      <c r="P20" s="35"/>
      <c r="Q20" s="36"/>
      <c r="S20" s="36"/>
      <c r="T20" s="36"/>
      <c r="X20" s="29"/>
      <c r="AC20" s="29"/>
      <c r="AD20" s="33"/>
      <c r="AH20" s="36"/>
      <c r="AJ20" s="30"/>
      <c r="AK20" s="31"/>
      <c r="AL20" s="31"/>
      <c r="AM20" s="32"/>
      <c r="AN20" s="33"/>
    </row>
    <row r="21" spans="1:40" ht="18" customHeight="1">
      <c r="A21" s="1"/>
      <c r="B21" s="2"/>
      <c r="C21" s="3"/>
      <c r="D21" s="3"/>
      <c r="E21" s="2"/>
      <c r="F21" s="4"/>
      <c r="G21" s="5"/>
      <c r="H21" s="6"/>
      <c r="I21" s="3"/>
      <c r="J21" s="37"/>
      <c r="K21" s="7">
        <f t="shared" si="0"/>
        <v>0</v>
      </c>
      <c r="L21" s="8">
        <f t="shared" si="1"/>
        <v>0</v>
      </c>
      <c r="M21" s="14"/>
      <c r="N21" s="14"/>
      <c r="O21" s="35"/>
      <c r="P21" s="35"/>
      <c r="Q21" s="36"/>
      <c r="S21" s="36"/>
      <c r="T21" s="36"/>
      <c r="X21" s="29"/>
      <c r="AC21" s="29"/>
      <c r="AH21" s="36"/>
      <c r="AJ21" s="30"/>
      <c r="AK21" s="31"/>
      <c r="AL21" s="31"/>
      <c r="AM21" s="32"/>
      <c r="AN21" s="33"/>
    </row>
    <row r="22" spans="1:40" ht="18" customHeight="1">
      <c r="A22" s="1"/>
      <c r="B22" s="2"/>
      <c r="C22" s="3"/>
      <c r="D22" s="3"/>
      <c r="E22" s="2"/>
      <c r="F22" s="4"/>
      <c r="G22" s="5"/>
      <c r="H22" s="6"/>
      <c r="I22" s="3"/>
      <c r="J22" s="37"/>
      <c r="K22" s="7">
        <f t="shared" si="0"/>
        <v>0</v>
      </c>
      <c r="L22" s="8">
        <f t="shared" si="1"/>
        <v>0</v>
      </c>
      <c r="M22" s="14"/>
      <c r="N22" s="14"/>
      <c r="O22" s="35"/>
      <c r="P22" s="35"/>
      <c r="Q22" s="36"/>
      <c r="S22" s="36"/>
      <c r="T22" s="36"/>
      <c r="X22" s="29"/>
      <c r="AC22" s="29"/>
      <c r="AH22" s="36"/>
      <c r="AJ22" s="30"/>
      <c r="AK22" s="31"/>
      <c r="AL22" s="31"/>
      <c r="AM22" s="32"/>
      <c r="AN22" s="33"/>
    </row>
    <row r="23" spans="1:40" ht="18" customHeight="1">
      <c r="A23" s="1"/>
      <c r="B23" s="2"/>
      <c r="C23" s="3"/>
      <c r="D23" s="3"/>
      <c r="E23" s="2"/>
      <c r="F23" s="4"/>
      <c r="G23" s="5"/>
      <c r="H23" s="6"/>
      <c r="I23" s="3"/>
      <c r="J23" s="37"/>
      <c r="K23" s="7">
        <f t="shared" si="0"/>
        <v>0</v>
      </c>
      <c r="L23" s="8">
        <f t="shared" si="1"/>
        <v>0</v>
      </c>
      <c r="M23" s="14"/>
      <c r="N23" s="14"/>
      <c r="O23" s="35"/>
      <c r="P23" s="35"/>
      <c r="Q23" s="36"/>
      <c r="R23" s="36"/>
      <c r="S23" s="36"/>
      <c r="T23" s="36"/>
      <c r="AC23" s="29"/>
      <c r="AH23" s="36"/>
      <c r="AI23" s="36"/>
      <c r="AJ23" s="40"/>
      <c r="AK23" s="31"/>
      <c r="AL23" s="31"/>
      <c r="AM23" s="32"/>
      <c r="AN23" s="33"/>
    </row>
    <row r="24" spans="1:40" ht="18" customHeight="1">
      <c r="A24" s="1"/>
      <c r="B24" s="2"/>
      <c r="C24" s="3"/>
      <c r="D24" s="3"/>
      <c r="E24" s="2"/>
      <c r="F24" s="4"/>
      <c r="G24" s="5"/>
      <c r="H24" s="6"/>
      <c r="I24" s="3"/>
      <c r="J24" s="37"/>
      <c r="K24" s="7">
        <f t="shared" si="0"/>
        <v>0</v>
      </c>
      <c r="L24" s="8">
        <f t="shared" si="1"/>
        <v>0</v>
      </c>
      <c r="M24" s="14"/>
      <c r="N24" s="14"/>
      <c r="O24" s="35"/>
      <c r="P24" s="35"/>
      <c r="Q24" s="36"/>
      <c r="R24" s="36"/>
      <c r="S24" s="36"/>
      <c r="T24" s="36"/>
      <c r="AC24" s="29"/>
      <c r="AD24" s="41"/>
      <c r="AH24" s="36"/>
      <c r="AI24" s="36"/>
      <c r="AJ24" s="40"/>
      <c r="AK24" s="31"/>
      <c r="AL24" s="31"/>
      <c r="AM24" s="32"/>
      <c r="AN24" s="33"/>
    </row>
    <row r="25" spans="1:40" ht="18" customHeight="1">
      <c r="A25" s="1"/>
      <c r="B25" s="2"/>
      <c r="C25" s="3"/>
      <c r="D25" s="3"/>
      <c r="E25" s="2"/>
      <c r="F25" s="4"/>
      <c r="G25" s="5"/>
      <c r="H25" s="6"/>
      <c r="I25" s="3"/>
      <c r="J25" s="37"/>
      <c r="K25" s="7">
        <f t="shared" si="0"/>
        <v>0</v>
      </c>
      <c r="L25" s="8">
        <f t="shared" si="1"/>
        <v>0</v>
      </c>
      <c r="M25" s="14"/>
      <c r="N25" s="14"/>
      <c r="O25" s="35"/>
      <c r="P25" s="35"/>
      <c r="Q25" s="36"/>
      <c r="R25" s="36"/>
      <c r="S25" s="36"/>
      <c r="T25" s="36"/>
      <c r="X25" s="29"/>
      <c r="AC25" s="29"/>
      <c r="AD25" s="42"/>
      <c r="AH25" s="36"/>
      <c r="AJ25" s="30"/>
      <c r="AK25" s="31"/>
      <c r="AL25" s="31"/>
      <c r="AM25" s="32"/>
      <c r="AN25" s="33"/>
    </row>
    <row r="26" spans="1:24" ht="18" customHeight="1">
      <c r="A26" s="1"/>
      <c r="B26" s="2"/>
      <c r="C26" s="3"/>
      <c r="D26" s="3"/>
      <c r="E26" s="2"/>
      <c r="F26" s="4"/>
      <c r="G26" s="5"/>
      <c r="H26" s="6"/>
      <c r="I26" s="3"/>
      <c r="J26" s="37"/>
      <c r="K26" s="7">
        <f t="shared" si="0"/>
        <v>0</v>
      </c>
      <c r="L26" s="8">
        <f aca="true" t="shared" si="2" ref="L26:L42">(K26/$K$43)</f>
        <v>0</v>
      </c>
      <c r="M26" s="14"/>
      <c r="N26" s="14"/>
      <c r="O26" s="35"/>
      <c r="P26" s="35"/>
      <c r="Q26" s="36"/>
      <c r="R26" s="36"/>
      <c r="S26" s="36"/>
      <c r="T26" s="36"/>
      <c r="X26" s="29"/>
    </row>
    <row r="27" spans="1:39" ht="18" customHeight="1">
      <c r="A27" s="1"/>
      <c r="B27" s="2"/>
      <c r="C27" s="3"/>
      <c r="D27" s="3"/>
      <c r="E27" s="2"/>
      <c r="F27" s="4"/>
      <c r="G27" s="5"/>
      <c r="H27" s="6"/>
      <c r="I27" s="3"/>
      <c r="J27" s="37"/>
      <c r="K27" s="7">
        <f t="shared" si="0"/>
        <v>0</v>
      </c>
      <c r="L27" s="8">
        <f t="shared" si="2"/>
        <v>0</v>
      </c>
      <c r="M27" s="14"/>
      <c r="N27" s="14"/>
      <c r="O27" s="35"/>
      <c r="P27" s="35"/>
      <c r="Q27" s="36"/>
      <c r="R27" s="36"/>
      <c r="S27" s="36"/>
      <c r="T27" s="36"/>
      <c r="X27" s="29"/>
      <c r="AC27" s="39"/>
      <c r="AL27" s="29"/>
      <c r="AM27" s="32"/>
    </row>
    <row r="28" spans="1:29" ht="18" customHeight="1">
      <c r="A28" s="1"/>
      <c r="B28" s="2"/>
      <c r="C28" s="3"/>
      <c r="D28" s="3"/>
      <c r="E28" s="2"/>
      <c r="F28" s="4"/>
      <c r="G28" s="5"/>
      <c r="H28" s="6"/>
      <c r="I28" s="3"/>
      <c r="J28" s="37"/>
      <c r="K28" s="7">
        <f t="shared" si="0"/>
        <v>0</v>
      </c>
      <c r="L28" s="8">
        <f t="shared" si="2"/>
        <v>0</v>
      </c>
      <c r="M28" s="14"/>
      <c r="N28" s="14"/>
      <c r="O28" s="35"/>
      <c r="P28" s="35"/>
      <c r="Q28" s="36"/>
      <c r="R28" s="36"/>
      <c r="S28" s="36"/>
      <c r="T28" s="36"/>
      <c r="AC28" s="39"/>
    </row>
    <row r="29" spans="1:30" ht="18" customHeight="1">
      <c r="A29" s="1"/>
      <c r="B29" s="2"/>
      <c r="C29" s="3"/>
      <c r="D29" s="3"/>
      <c r="E29" s="2"/>
      <c r="F29" s="4"/>
      <c r="G29" s="5"/>
      <c r="H29" s="6"/>
      <c r="I29" s="3"/>
      <c r="J29" s="37"/>
      <c r="K29" s="7">
        <f t="shared" si="0"/>
        <v>0</v>
      </c>
      <c r="L29" s="8">
        <f t="shared" si="2"/>
        <v>0</v>
      </c>
      <c r="M29" s="14"/>
      <c r="N29" s="14"/>
      <c r="O29" s="35"/>
      <c r="P29" s="35"/>
      <c r="Z29" s="29"/>
      <c r="AC29" s="29"/>
      <c r="AD29" s="32"/>
    </row>
    <row r="30" spans="1:30" ht="18" customHeight="1">
      <c r="A30" s="1"/>
      <c r="B30" s="2"/>
      <c r="C30" s="3"/>
      <c r="D30" s="3"/>
      <c r="E30" s="2"/>
      <c r="F30" s="4"/>
      <c r="G30" s="5"/>
      <c r="H30" s="6"/>
      <c r="I30" s="3"/>
      <c r="J30" s="37"/>
      <c r="K30" s="7">
        <f t="shared" si="0"/>
        <v>0</v>
      </c>
      <c r="L30" s="8">
        <f t="shared" si="2"/>
        <v>0</v>
      </c>
      <c r="M30" s="14"/>
      <c r="N30" s="14"/>
      <c r="O30" s="35"/>
      <c r="P30" s="35"/>
      <c r="R30" s="29"/>
      <c r="X30" s="29"/>
      <c r="Z30" s="33"/>
      <c r="AC30" s="29"/>
      <c r="AD30" s="32"/>
    </row>
    <row r="31" spans="1:26" ht="18" customHeight="1">
      <c r="A31" s="1"/>
      <c r="B31" s="2"/>
      <c r="C31" s="3"/>
      <c r="D31" s="3"/>
      <c r="E31" s="2"/>
      <c r="F31" s="4"/>
      <c r="G31" s="5"/>
      <c r="H31" s="6"/>
      <c r="I31" s="3"/>
      <c r="J31" s="37"/>
      <c r="K31" s="7">
        <f t="shared" si="0"/>
        <v>0</v>
      </c>
      <c r="L31" s="8">
        <f t="shared" si="2"/>
        <v>0</v>
      </c>
      <c r="M31" s="14"/>
      <c r="N31" s="14"/>
      <c r="O31" s="35"/>
      <c r="P31" s="35"/>
      <c r="X31" s="29"/>
      <c r="Z31" s="33"/>
    </row>
    <row r="32" spans="1:24" ht="18" customHeight="1">
      <c r="A32" s="1"/>
      <c r="B32" s="2"/>
      <c r="C32" s="3"/>
      <c r="D32" s="3"/>
      <c r="E32" s="2"/>
      <c r="F32" s="4"/>
      <c r="G32" s="5"/>
      <c r="H32" s="6"/>
      <c r="I32" s="3"/>
      <c r="J32" s="37"/>
      <c r="K32" s="7">
        <f t="shared" si="0"/>
        <v>0</v>
      </c>
      <c r="L32" s="8">
        <f t="shared" si="2"/>
        <v>0</v>
      </c>
      <c r="M32" s="14"/>
      <c r="N32" s="14"/>
      <c r="O32" s="35"/>
      <c r="P32" s="35"/>
      <c r="R32" s="39"/>
      <c r="X32" s="29"/>
    </row>
    <row r="33" spans="1:29" ht="18" customHeight="1">
      <c r="A33" s="1"/>
      <c r="B33" s="2"/>
      <c r="C33" s="3"/>
      <c r="D33" s="3"/>
      <c r="E33" s="2"/>
      <c r="F33" s="4"/>
      <c r="G33" s="5"/>
      <c r="H33" s="6"/>
      <c r="I33" s="3"/>
      <c r="J33" s="37"/>
      <c r="K33" s="7">
        <f t="shared" si="0"/>
        <v>0</v>
      </c>
      <c r="L33" s="8">
        <f t="shared" si="2"/>
        <v>0</v>
      </c>
      <c r="M33" s="14"/>
      <c r="N33" s="14"/>
      <c r="O33" s="35"/>
      <c r="P33" s="35"/>
      <c r="AC33" s="29"/>
    </row>
    <row r="34" spans="1:29" ht="18" customHeight="1">
      <c r="A34" s="1"/>
      <c r="B34" s="2"/>
      <c r="C34" s="3"/>
      <c r="D34" s="3"/>
      <c r="E34" s="2"/>
      <c r="F34" s="4"/>
      <c r="G34" s="5"/>
      <c r="H34" s="6"/>
      <c r="I34" s="3"/>
      <c r="J34" s="37"/>
      <c r="K34" s="7">
        <f t="shared" si="0"/>
        <v>0</v>
      </c>
      <c r="L34" s="8">
        <f t="shared" si="2"/>
        <v>0</v>
      </c>
      <c r="M34" s="14"/>
      <c r="N34" s="14"/>
      <c r="O34" s="35"/>
      <c r="P34" s="35"/>
      <c r="R34" s="29"/>
      <c r="AC34" s="29"/>
    </row>
    <row r="35" spans="1:24" ht="18" customHeight="1">
      <c r="A35" s="1"/>
      <c r="B35" s="2"/>
      <c r="C35" s="3"/>
      <c r="D35" s="3"/>
      <c r="E35" s="2"/>
      <c r="F35" s="4"/>
      <c r="G35" s="5"/>
      <c r="H35" s="6"/>
      <c r="I35" s="3"/>
      <c r="J35" s="37"/>
      <c r="K35" s="7">
        <f t="shared" si="0"/>
        <v>0</v>
      </c>
      <c r="L35" s="8">
        <f t="shared" si="2"/>
        <v>0</v>
      </c>
      <c r="M35" s="14"/>
      <c r="N35" s="14"/>
      <c r="O35" s="35"/>
      <c r="P35" s="35"/>
      <c r="R35" s="29"/>
      <c r="X35" s="29"/>
    </row>
    <row r="36" spans="1:24" ht="18" customHeight="1">
      <c r="A36" s="1"/>
      <c r="B36" s="2"/>
      <c r="C36" s="3"/>
      <c r="D36" s="3"/>
      <c r="E36" s="2"/>
      <c r="F36" s="4"/>
      <c r="G36" s="5"/>
      <c r="H36" s="6"/>
      <c r="I36" s="3"/>
      <c r="J36" s="37"/>
      <c r="K36" s="7">
        <f t="shared" si="0"/>
        <v>0</v>
      </c>
      <c r="L36" s="8">
        <f t="shared" si="2"/>
        <v>0</v>
      </c>
      <c r="M36" s="14"/>
      <c r="N36" s="14"/>
      <c r="O36" s="35"/>
      <c r="P36" s="35"/>
      <c r="R36" s="29"/>
      <c r="X36" s="29"/>
    </row>
    <row r="37" spans="1:29" ht="18" customHeight="1">
      <c r="A37" s="1"/>
      <c r="B37" s="2"/>
      <c r="C37" s="3"/>
      <c r="D37" s="3"/>
      <c r="E37" s="2"/>
      <c r="F37" s="4"/>
      <c r="G37" s="5"/>
      <c r="H37" s="6"/>
      <c r="I37" s="3"/>
      <c r="J37" s="37"/>
      <c r="K37" s="7">
        <f t="shared" si="0"/>
        <v>0</v>
      </c>
      <c r="L37" s="8">
        <f t="shared" si="2"/>
        <v>0</v>
      </c>
      <c r="M37" s="14"/>
      <c r="N37" s="14"/>
      <c r="O37" s="35"/>
      <c r="P37" s="35"/>
      <c r="R37" s="29"/>
      <c r="X37" s="29"/>
      <c r="AC37" s="29"/>
    </row>
    <row r="38" spans="1:29" ht="18" customHeight="1">
      <c r="A38" s="1"/>
      <c r="B38" s="2"/>
      <c r="C38" s="3"/>
      <c r="D38" s="3"/>
      <c r="E38" s="2"/>
      <c r="F38" s="4"/>
      <c r="G38" s="5"/>
      <c r="H38" s="6"/>
      <c r="I38" s="3"/>
      <c r="J38" s="37"/>
      <c r="K38" s="7">
        <f t="shared" si="0"/>
        <v>0</v>
      </c>
      <c r="L38" s="8">
        <f t="shared" si="2"/>
        <v>0</v>
      </c>
      <c r="M38" s="14"/>
      <c r="N38" s="14"/>
      <c r="O38" s="35"/>
      <c r="P38" s="35"/>
      <c r="X38" s="29"/>
      <c r="AC38" s="29"/>
    </row>
    <row r="39" spans="1:29" ht="18" customHeight="1">
      <c r="A39" s="1"/>
      <c r="B39" s="2"/>
      <c r="C39" s="3"/>
      <c r="D39" s="3"/>
      <c r="E39" s="2"/>
      <c r="F39" s="4"/>
      <c r="G39" s="5"/>
      <c r="H39" s="6"/>
      <c r="I39" s="3"/>
      <c r="J39" s="37"/>
      <c r="K39" s="7">
        <f t="shared" si="0"/>
        <v>0</v>
      </c>
      <c r="L39" s="8">
        <f t="shared" si="2"/>
        <v>0</v>
      </c>
      <c r="M39" s="14"/>
      <c r="N39" s="14"/>
      <c r="O39" s="35"/>
      <c r="P39" s="35"/>
      <c r="X39" s="29"/>
      <c r="AC39" s="29"/>
    </row>
    <row r="40" spans="1:29" ht="18" customHeight="1">
      <c r="A40" s="1"/>
      <c r="B40" s="2"/>
      <c r="C40" s="3"/>
      <c r="D40" s="3"/>
      <c r="E40" s="2"/>
      <c r="F40" s="4"/>
      <c r="G40" s="5"/>
      <c r="H40" s="6"/>
      <c r="I40" s="3"/>
      <c r="J40" s="37"/>
      <c r="K40" s="7">
        <f t="shared" si="0"/>
        <v>0</v>
      </c>
      <c r="L40" s="8">
        <f t="shared" si="2"/>
        <v>0</v>
      </c>
      <c r="M40" s="14"/>
      <c r="N40" s="14"/>
      <c r="O40" s="35"/>
      <c r="P40" s="35"/>
      <c r="X40" s="29"/>
      <c r="AC40" s="29"/>
    </row>
    <row r="41" spans="1:29" ht="18" customHeight="1">
      <c r="A41" s="1"/>
      <c r="B41" s="2"/>
      <c r="C41" s="3"/>
      <c r="D41" s="3"/>
      <c r="E41" s="2"/>
      <c r="F41" s="4"/>
      <c r="G41" s="5"/>
      <c r="H41" s="6"/>
      <c r="I41" s="3"/>
      <c r="J41" s="37"/>
      <c r="K41" s="7">
        <f t="shared" si="0"/>
        <v>0</v>
      </c>
      <c r="L41" s="8">
        <f t="shared" si="2"/>
        <v>0</v>
      </c>
      <c r="M41" s="14"/>
      <c r="N41" s="14"/>
      <c r="O41" s="35"/>
      <c r="P41" s="35"/>
      <c r="Z41" s="29"/>
      <c r="AC41" s="29"/>
    </row>
    <row r="42" spans="1:29" ht="18" customHeight="1">
      <c r="A42" s="1"/>
      <c r="B42" s="2"/>
      <c r="C42" s="3"/>
      <c r="D42" s="3"/>
      <c r="E42" s="2"/>
      <c r="F42" s="4"/>
      <c r="G42" s="5"/>
      <c r="H42" s="6"/>
      <c r="I42" s="3"/>
      <c r="J42" s="37"/>
      <c r="K42" s="7">
        <f t="shared" si="0"/>
        <v>0</v>
      </c>
      <c r="L42" s="8">
        <f t="shared" si="2"/>
        <v>0</v>
      </c>
      <c r="M42" s="14"/>
      <c r="N42" s="14"/>
      <c r="O42" s="35"/>
      <c r="P42" s="35"/>
      <c r="Z42" s="29"/>
      <c r="AC42" s="29"/>
    </row>
    <row r="43" spans="1:26" ht="18" customHeight="1">
      <c r="A43" s="43"/>
      <c r="B43" s="44"/>
      <c r="C43" s="14"/>
      <c r="D43" s="14"/>
      <c r="E43" s="14"/>
      <c r="F43" s="17"/>
      <c r="G43" s="14"/>
      <c r="H43" s="16"/>
      <c r="I43" s="45"/>
      <c r="J43" s="45" t="s">
        <v>9</v>
      </c>
      <c r="K43" s="46">
        <f>SUM(K10:K42)</f>
        <v>145.14285714285717</v>
      </c>
      <c r="L43" s="14"/>
      <c r="M43" s="14"/>
      <c r="N43" s="47"/>
      <c r="O43" s="35"/>
      <c r="P43" s="35"/>
      <c r="X43" s="29"/>
      <c r="Z43" s="48"/>
    </row>
    <row r="44" spans="1:29" ht="18" customHeight="1">
      <c r="A44" s="14"/>
      <c r="B44" s="15"/>
      <c r="C44" s="14"/>
      <c r="D44" s="14"/>
      <c r="E44" s="45"/>
      <c r="F44" s="16"/>
      <c r="G44" s="17"/>
      <c r="H44" s="45"/>
      <c r="I44" s="45"/>
      <c r="J44" s="49" t="s">
        <v>10</v>
      </c>
      <c r="K44" s="50">
        <f>MAX(A60:A92)</f>
        <v>8</v>
      </c>
      <c r="L44" s="18"/>
      <c r="M44" s="14"/>
      <c r="N44" s="47"/>
      <c r="O44" s="35"/>
      <c r="P44" s="35"/>
      <c r="Z44" s="29"/>
      <c r="AC44" s="29"/>
    </row>
    <row r="45" spans="1:30" ht="18" customHeight="1">
      <c r="A45" s="14"/>
      <c r="B45" s="51"/>
      <c r="C45" s="14"/>
      <c r="D45" s="14"/>
      <c r="E45" s="45"/>
      <c r="F45" s="14"/>
      <c r="G45" s="45"/>
      <c r="H45" s="52"/>
      <c r="I45" s="52"/>
      <c r="J45" s="49" t="s">
        <v>11</v>
      </c>
      <c r="K45" s="50">
        <f>SUM(F60:F92)</f>
        <v>0</v>
      </c>
      <c r="L45" s="18"/>
      <c r="M45" s="14"/>
      <c r="N45" s="47"/>
      <c r="O45" s="35"/>
      <c r="P45" s="35"/>
      <c r="AC45" s="29"/>
      <c r="AD45" s="33"/>
    </row>
    <row r="46" spans="1:30" ht="18" customHeight="1">
      <c r="A46" s="14"/>
      <c r="B46" s="15"/>
      <c r="C46" s="14"/>
      <c r="D46" s="14"/>
      <c r="E46" s="45"/>
      <c r="F46" s="14"/>
      <c r="G46" s="14"/>
      <c r="H46" s="53"/>
      <c r="I46" s="53"/>
      <c r="J46" s="49" t="s">
        <v>12</v>
      </c>
      <c r="K46" s="37">
        <f>MAX(C60:C92)</f>
        <v>35</v>
      </c>
      <c r="L46" s="18"/>
      <c r="M46" s="14"/>
      <c r="N46" s="47"/>
      <c r="AC46" s="29"/>
      <c r="AD46" s="42"/>
    </row>
    <row r="47" spans="5:14" ht="18" customHeight="1">
      <c r="E47" s="29"/>
      <c r="H47" s="55"/>
      <c r="I47" s="55"/>
      <c r="J47" s="55"/>
      <c r="K47" s="56"/>
      <c r="N47" s="30"/>
    </row>
    <row r="48" spans="8:14" ht="18" customHeight="1">
      <c r="H48" s="55"/>
      <c r="I48" s="55"/>
      <c r="J48" s="55"/>
      <c r="K48" s="56"/>
      <c r="N48" s="30"/>
    </row>
    <row r="49" spans="8:14" ht="12.75">
      <c r="H49" s="55"/>
      <c r="I49" s="55"/>
      <c r="J49" s="55"/>
      <c r="K49" s="56"/>
      <c r="N49" s="30"/>
    </row>
    <row r="50" ht="12.75">
      <c r="N50" s="30"/>
    </row>
    <row r="51" ht="12.75">
      <c r="N51" s="30"/>
    </row>
    <row r="52" spans="6:14" ht="12.75">
      <c r="F52" s="29"/>
      <c r="N52" s="30"/>
    </row>
    <row r="53" spans="1:14" ht="12.75">
      <c r="A53" s="19" t="s">
        <v>13</v>
      </c>
      <c r="F53" s="42"/>
      <c r="H53" s="57"/>
      <c r="I53" s="57"/>
      <c r="J53" s="57"/>
      <c r="N53" s="30"/>
    </row>
    <row r="54" spans="14:35" ht="12.75">
      <c r="N54" s="30"/>
      <c r="AI54" s="29"/>
    </row>
    <row r="55" spans="14:35" ht="12.75">
      <c r="N55" s="30"/>
      <c r="X55" s="29"/>
      <c r="AI55" s="29"/>
    </row>
    <row r="56" spans="14:35" ht="12.75">
      <c r="N56" s="30"/>
      <c r="AI56" s="29"/>
    </row>
    <row r="57" spans="14:35" ht="12.75">
      <c r="N57" s="30"/>
      <c r="AC57" s="29"/>
      <c r="AI57" s="29"/>
    </row>
    <row r="58" spans="14:35" ht="12.75">
      <c r="N58" s="30"/>
      <c r="AD58" s="29"/>
      <c r="AI58" s="29"/>
    </row>
    <row r="59" spans="14:35" ht="12.75">
      <c r="N59" s="30"/>
      <c r="AC59" s="29"/>
      <c r="AI59" s="29"/>
    </row>
    <row r="60" spans="1:35" ht="12.75">
      <c r="A60" s="19">
        <f aca="true" t="shared" si="3" ref="A60:A65">D10*F10</f>
        <v>8</v>
      </c>
      <c r="C60" s="19">
        <f aca="true" t="shared" si="4" ref="C60:C65">D10*J10</f>
        <v>35</v>
      </c>
      <c r="F60" s="19">
        <f aca="true" t="shared" si="5" ref="F60:F65">E10*F10</f>
        <v>0</v>
      </c>
      <c r="N60" s="30"/>
      <c r="AC60" s="29"/>
      <c r="AI60" s="29"/>
    </row>
    <row r="61" spans="1:30" ht="12.75">
      <c r="A61" s="19">
        <f t="shared" si="3"/>
        <v>0</v>
      </c>
      <c r="C61" s="19">
        <f t="shared" si="4"/>
        <v>0</v>
      </c>
      <c r="F61" s="19">
        <f t="shared" si="5"/>
        <v>0</v>
      </c>
      <c r="N61" s="30"/>
      <c r="AC61" s="29"/>
      <c r="AD61" s="32"/>
    </row>
    <row r="62" spans="1:30" ht="12.75">
      <c r="A62" s="19">
        <f t="shared" si="3"/>
        <v>0</v>
      </c>
      <c r="C62" s="19">
        <f t="shared" si="4"/>
        <v>0</v>
      </c>
      <c r="F62" s="19">
        <f t="shared" si="5"/>
        <v>0</v>
      </c>
      <c r="N62" s="30"/>
      <c r="AC62" s="29"/>
      <c r="AD62" s="32"/>
    </row>
    <row r="63" spans="1:30" ht="12.75">
      <c r="A63" s="19">
        <f t="shared" si="3"/>
        <v>0</v>
      </c>
      <c r="C63" s="19">
        <f t="shared" si="4"/>
        <v>0</v>
      </c>
      <c r="F63" s="19">
        <f t="shared" si="5"/>
        <v>0</v>
      </c>
      <c r="N63" s="30"/>
      <c r="AC63" s="29"/>
      <c r="AD63" s="32"/>
    </row>
    <row r="64" spans="1:30" ht="12.75">
      <c r="A64" s="19">
        <f t="shared" si="3"/>
        <v>0</v>
      </c>
      <c r="C64" s="19">
        <f t="shared" si="4"/>
        <v>0</v>
      </c>
      <c r="F64" s="19">
        <f t="shared" si="5"/>
        <v>0</v>
      </c>
      <c r="N64" s="30"/>
      <c r="X64" s="29"/>
      <c r="AC64" s="29"/>
      <c r="AD64" s="32"/>
    </row>
    <row r="65" spans="1:30" ht="12.75">
      <c r="A65" s="19">
        <f t="shared" si="3"/>
        <v>0</v>
      </c>
      <c r="C65" s="19">
        <f t="shared" si="4"/>
        <v>0</v>
      </c>
      <c r="F65" s="19">
        <f t="shared" si="5"/>
        <v>0</v>
      </c>
      <c r="N65" s="30"/>
      <c r="AC65" s="29"/>
      <c r="AD65" s="32"/>
    </row>
    <row r="66" spans="1:14" ht="12.75">
      <c r="A66" s="19">
        <f>D10*F10</f>
        <v>8</v>
      </c>
      <c r="C66" s="19">
        <f>D10*J10</f>
        <v>35</v>
      </c>
      <c r="F66" s="19">
        <f>E10*F10</f>
        <v>0</v>
      </c>
      <c r="N66" s="30"/>
    </row>
    <row r="67" spans="1:14" ht="12.75">
      <c r="A67" s="19">
        <f aca="true" t="shared" si="6" ref="A67:A92">D17*F17</f>
        <v>0</v>
      </c>
      <c r="C67" s="19">
        <f aca="true" t="shared" si="7" ref="C67:C92">D17*J17</f>
        <v>0</v>
      </c>
      <c r="F67" s="19">
        <f aca="true" t="shared" si="8" ref="F67:F92">E17*F17</f>
        <v>0</v>
      </c>
      <c r="N67" s="30"/>
    </row>
    <row r="68" spans="1:29" ht="12.75">
      <c r="A68" s="19">
        <f t="shared" si="6"/>
        <v>0</v>
      </c>
      <c r="C68" s="19">
        <f t="shared" si="7"/>
        <v>0</v>
      </c>
      <c r="F68" s="19">
        <f t="shared" si="8"/>
        <v>0</v>
      </c>
      <c r="N68" s="30"/>
      <c r="AC68" s="29"/>
    </row>
    <row r="69" spans="1:30" ht="12.75">
      <c r="A69" s="19">
        <f t="shared" si="6"/>
        <v>0</v>
      </c>
      <c r="C69" s="19">
        <f t="shared" si="7"/>
        <v>0</v>
      </c>
      <c r="F69" s="19">
        <f t="shared" si="8"/>
        <v>0</v>
      </c>
      <c r="N69" s="30"/>
      <c r="AD69" s="29"/>
    </row>
    <row r="70" spans="1:30" ht="12.75">
      <c r="A70" s="19">
        <f t="shared" si="6"/>
        <v>0</v>
      </c>
      <c r="C70" s="19">
        <f t="shared" si="7"/>
        <v>0</v>
      </c>
      <c r="F70" s="19">
        <f t="shared" si="8"/>
        <v>0</v>
      </c>
      <c r="N70" s="30"/>
      <c r="AC70" s="29"/>
      <c r="AD70" s="32"/>
    </row>
    <row r="71" spans="1:30" ht="12.75">
      <c r="A71" s="19">
        <f>D21*F21</f>
        <v>0</v>
      </c>
      <c r="C71" s="19">
        <f t="shared" si="7"/>
        <v>0</v>
      </c>
      <c r="F71" s="19">
        <f>E21*F21</f>
        <v>0</v>
      </c>
      <c r="N71" s="30"/>
      <c r="AC71" s="29"/>
      <c r="AD71" s="32"/>
    </row>
    <row r="72" spans="1:30" ht="12.75">
      <c r="A72" s="19">
        <f t="shared" si="6"/>
        <v>0</v>
      </c>
      <c r="C72" s="19">
        <f t="shared" si="7"/>
        <v>0</v>
      </c>
      <c r="F72" s="19">
        <f t="shared" si="8"/>
        <v>0</v>
      </c>
      <c r="N72" s="30"/>
      <c r="X72" s="29"/>
      <c r="AC72" s="29"/>
      <c r="AD72" s="32"/>
    </row>
    <row r="73" spans="1:30" ht="12.75">
      <c r="A73" s="19">
        <f t="shared" si="6"/>
        <v>0</v>
      </c>
      <c r="C73" s="19">
        <f t="shared" si="7"/>
        <v>0</v>
      </c>
      <c r="F73" s="19">
        <f t="shared" si="8"/>
        <v>0</v>
      </c>
      <c r="N73" s="30"/>
      <c r="AC73" s="29"/>
      <c r="AD73" s="32"/>
    </row>
    <row r="74" spans="1:30" ht="12.75">
      <c r="A74" s="19">
        <f t="shared" si="6"/>
        <v>0</v>
      </c>
      <c r="C74" s="19">
        <f t="shared" si="7"/>
        <v>0</v>
      </c>
      <c r="F74" s="19">
        <f t="shared" si="8"/>
        <v>0</v>
      </c>
      <c r="N74" s="30"/>
      <c r="AC74" s="29"/>
      <c r="AD74" s="32"/>
    </row>
    <row r="75" spans="1:14" ht="12.75">
      <c r="A75" s="19">
        <f t="shared" si="6"/>
        <v>0</v>
      </c>
      <c r="C75" s="19">
        <f t="shared" si="7"/>
        <v>0</v>
      </c>
      <c r="F75" s="19">
        <f t="shared" si="8"/>
        <v>0</v>
      </c>
      <c r="N75" s="30"/>
    </row>
    <row r="76" spans="1:14" ht="12.75">
      <c r="A76" s="19">
        <f t="shared" si="6"/>
        <v>0</v>
      </c>
      <c r="C76" s="19">
        <f t="shared" si="7"/>
        <v>0</v>
      </c>
      <c r="F76" s="19">
        <f t="shared" si="8"/>
        <v>0</v>
      </c>
      <c r="N76" s="30"/>
    </row>
    <row r="77" spans="1:14" ht="12.75">
      <c r="A77" s="19">
        <f t="shared" si="6"/>
        <v>0</v>
      </c>
      <c r="C77" s="19">
        <f t="shared" si="7"/>
        <v>0</v>
      </c>
      <c r="F77" s="19">
        <f t="shared" si="8"/>
        <v>0</v>
      </c>
      <c r="N77" s="30"/>
    </row>
    <row r="78" spans="1:14" ht="12.75">
      <c r="A78" s="19">
        <f t="shared" si="6"/>
        <v>0</v>
      </c>
      <c r="C78" s="19">
        <f t="shared" si="7"/>
        <v>0</v>
      </c>
      <c r="F78" s="19">
        <f t="shared" si="8"/>
        <v>0</v>
      </c>
      <c r="N78" s="30"/>
    </row>
    <row r="79" spans="1:29" ht="12.75">
      <c r="A79" s="19">
        <f t="shared" si="6"/>
        <v>0</v>
      </c>
      <c r="C79" s="19">
        <f t="shared" si="7"/>
        <v>0</v>
      </c>
      <c r="F79" s="19">
        <f t="shared" si="8"/>
        <v>0</v>
      </c>
      <c r="N79" s="30"/>
      <c r="AC79" s="29"/>
    </row>
    <row r="80" spans="1:30" ht="12.75">
      <c r="A80" s="19">
        <f t="shared" si="6"/>
        <v>0</v>
      </c>
      <c r="C80" s="19">
        <f t="shared" si="7"/>
        <v>0</v>
      </c>
      <c r="F80" s="19">
        <f t="shared" si="8"/>
        <v>0</v>
      </c>
      <c r="N80" s="30"/>
      <c r="X80" s="29"/>
      <c r="AC80" s="29"/>
      <c r="AD80" s="38"/>
    </row>
    <row r="81" spans="1:30" ht="12.75">
      <c r="A81" s="19">
        <f t="shared" si="6"/>
        <v>0</v>
      </c>
      <c r="C81" s="19">
        <f t="shared" si="7"/>
        <v>0</v>
      </c>
      <c r="F81" s="19">
        <f t="shared" si="8"/>
        <v>0</v>
      </c>
      <c r="N81" s="30"/>
      <c r="X81" s="29"/>
      <c r="AC81" s="29"/>
      <c r="AD81" s="38"/>
    </row>
    <row r="82" spans="1:24" ht="12.75">
      <c r="A82" s="19">
        <f t="shared" si="6"/>
        <v>0</v>
      </c>
      <c r="C82" s="19">
        <f t="shared" si="7"/>
        <v>0</v>
      </c>
      <c r="F82" s="19">
        <f t="shared" si="8"/>
        <v>0</v>
      </c>
      <c r="N82" s="30"/>
      <c r="X82" s="29"/>
    </row>
    <row r="83" spans="1:30" ht="12.75">
      <c r="A83" s="19">
        <f t="shared" si="6"/>
        <v>0</v>
      </c>
      <c r="C83" s="19">
        <f t="shared" si="7"/>
        <v>0</v>
      </c>
      <c r="F83" s="19">
        <f t="shared" si="8"/>
        <v>0</v>
      </c>
      <c r="N83" s="30"/>
      <c r="AC83" s="29"/>
      <c r="AD83" s="38"/>
    </row>
    <row r="84" spans="1:30" ht="12.75">
      <c r="A84" s="19">
        <f t="shared" si="6"/>
        <v>0</v>
      </c>
      <c r="C84" s="19">
        <f t="shared" si="7"/>
        <v>0</v>
      </c>
      <c r="F84" s="19">
        <f t="shared" si="8"/>
        <v>0</v>
      </c>
      <c r="N84" s="30"/>
      <c r="X84" s="29"/>
      <c r="Z84" s="32"/>
      <c r="AC84" s="29"/>
      <c r="AD84" s="38"/>
    </row>
    <row r="85" spans="1:30" ht="12.75">
      <c r="A85" s="19">
        <f t="shared" si="6"/>
        <v>0</v>
      </c>
      <c r="C85" s="19">
        <f t="shared" si="7"/>
        <v>0</v>
      </c>
      <c r="F85" s="19">
        <f t="shared" si="8"/>
        <v>0</v>
      </c>
      <c r="N85" s="30"/>
      <c r="X85" s="29"/>
      <c r="Z85" s="32"/>
      <c r="AC85" s="29"/>
      <c r="AD85" s="38"/>
    </row>
    <row r="86" spans="1:30" ht="12.75">
      <c r="A86" s="19">
        <f t="shared" si="6"/>
        <v>0</v>
      </c>
      <c r="C86" s="19">
        <f t="shared" si="7"/>
        <v>0</v>
      </c>
      <c r="F86" s="19">
        <f t="shared" si="8"/>
        <v>0</v>
      </c>
      <c r="N86" s="30"/>
      <c r="X86" s="29"/>
      <c r="Z86" s="32"/>
      <c r="AC86" s="29"/>
      <c r="AD86" s="38"/>
    </row>
    <row r="87" spans="1:30" ht="12.75">
      <c r="A87" s="19">
        <f t="shared" si="6"/>
        <v>0</v>
      </c>
      <c r="C87" s="19">
        <f t="shared" si="7"/>
        <v>0</v>
      </c>
      <c r="F87" s="19">
        <f t="shared" si="8"/>
        <v>0</v>
      </c>
      <c r="N87" s="30"/>
      <c r="X87" s="29"/>
      <c r="Z87" s="32"/>
      <c r="AC87" s="29"/>
      <c r="AD87" s="38"/>
    </row>
    <row r="88" spans="1:14" ht="12.75">
      <c r="A88" s="19">
        <f t="shared" si="6"/>
        <v>0</v>
      </c>
      <c r="C88" s="19">
        <f t="shared" si="7"/>
        <v>0</v>
      </c>
      <c r="F88" s="19">
        <f t="shared" si="8"/>
        <v>0</v>
      </c>
      <c r="N88" s="30"/>
    </row>
    <row r="89" spans="1:14" ht="12.75">
      <c r="A89" s="19">
        <f t="shared" si="6"/>
        <v>0</v>
      </c>
      <c r="C89" s="19">
        <f t="shared" si="7"/>
        <v>0</v>
      </c>
      <c r="F89" s="19">
        <f t="shared" si="8"/>
        <v>0</v>
      </c>
      <c r="N89" s="30"/>
    </row>
    <row r="90" spans="1:14" ht="12.75">
      <c r="A90" s="19">
        <f t="shared" si="6"/>
        <v>0</v>
      </c>
      <c r="C90" s="19">
        <f t="shared" si="7"/>
        <v>0</v>
      </c>
      <c r="F90" s="19">
        <f t="shared" si="8"/>
        <v>0</v>
      </c>
      <c r="N90" s="30"/>
    </row>
    <row r="91" spans="1:29" ht="12.75">
      <c r="A91" s="19">
        <f t="shared" si="6"/>
        <v>0</v>
      </c>
      <c r="C91" s="19">
        <f t="shared" si="7"/>
        <v>0</v>
      </c>
      <c r="F91" s="19">
        <f t="shared" si="8"/>
        <v>0</v>
      </c>
      <c r="N91" s="30"/>
      <c r="AC91" s="29"/>
    </row>
    <row r="92" spans="1:29" ht="12.75">
      <c r="A92" s="19">
        <f t="shared" si="6"/>
        <v>0</v>
      </c>
      <c r="C92" s="19">
        <f t="shared" si="7"/>
        <v>0</v>
      </c>
      <c r="F92" s="19">
        <f t="shared" si="8"/>
        <v>0</v>
      </c>
      <c r="N92" s="30"/>
      <c r="AC92" s="29"/>
    </row>
    <row r="93" spans="8:29" ht="12.75">
      <c r="H93" s="19"/>
      <c r="I93" s="19"/>
      <c r="J93" s="19"/>
      <c r="K93" s="19"/>
      <c r="L93" s="19"/>
      <c r="AC93" s="29"/>
    </row>
    <row r="94" spans="8:12" ht="12.75">
      <c r="H94" s="19"/>
      <c r="I94" s="19"/>
      <c r="J94" s="19"/>
      <c r="K94" s="19"/>
      <c r="L94" s="19"/>
    </row>
    <row r="95" spans="8:29" ht="12.75">
      <c r="H95" s="19"/>
      <c r="I95" s="19"/>
      <c r="J95" s="19"/>
      <c r="K95" s="19"/>
      <c r="L95" s="19"/>
      <c r="AC95" s="29"/>
    </row>
    <row r="97" spans="22:29" ht="12.75">
      <c r="V97" s="19"/>
      <c r="AC97" s="29"/>
    </row>
    <row r="98" spans="22:29" ht="12.75">
      <c r="V98" s="19"/>
      <c r="AC98" s="29"/>
    </row>
    <row r="99" spans="22:29" ht="12.75">
      <c r="V99" s="19"/>
      <c r="AC99" s="29"/>
    </row>
  </sheetData>
  <mergeCells count="1">
    <mergeCell ref="A5:L6"/>
  </mergeCells>
  <printOptions/>
  <pageMargins left="0.25" right="0.25" top="0.48" bottom="0.61" header="0.19" footer="0"/>
  <pageSetup horizontalDpi="300" verticalDpi="300" orientation="portrait" r:id="rId1"/>
  <headerFooter alignWithMargins="0">
    <oddHeader>&amp;C&amp;"Helv,Bold"&amp;12Load Analysis Spreadsheet</oddHeader>
    <oddFooter>&amp;L&amp;D&amp;C&amp;"Helv,Bold"&amp;10Home Power magazine&amp;"Helv,Regular"
530-475-3179&amp;R&amp;F</oddFooter>
  </headerFooter>
</worksheet>
</file>

<file path=xl/worksheets/sheet2.xml><?xml version="1.0" encoding="utf-8"?>
<worksheet xmlns="http://schemas.openxmlformats.org/spreadsheetml/2006/main" xmlns:r="http://schemas.openxmlformats.org/officeDocument/2006/relationships">
  <dimension ref="A1:AN99"/>
  <sheetViews>
    <sheetView workbookViewId="0" topLeftCell="A1">
      <pane ySplit="3675" topLeftCell="BM10" activePane="topLeft" state="split"/>
      <selection pane="topLeft" activeCell="O5" sqref="O5"/>
      <selection pane="bottomLeft" activeCell="A9" sqref="A9"/>
    </sheetView>
  </sheetViews>
  <sheetFormatPr defaultColWidth="9.00390625" defaultRowHeight="12"/>
  <cols>
    <col min="1" max="1" width="23.75390625" style="19" customWidth="1"/>
    <col min="2" max="2" width="4.25390625" style="54" customWidth="1"/>
    <col min="3" max="4" width="5.625" style="19" customWidth="1"/>
    <col min="5" max="5" width="9.375" style="19" customWidth="1"/>
    <col min="6" max="6" width="5.75390625" style="19" customWidth="1"/>
    <col min="7" max="7" width="6.00390625" style="19" customWidth="1"/>
    <col min="8" max="8" width="5.625" style="42" customWidth="1"/>
    <col min="9" max="9" width="13.75390625" style="42" customWidth="1"/>
    <col min="10" max="10" width="6.125" style="42" customWidth="1"/>
    <col min="11" max="11" width="9.125" style="41" customWidth="1"/>
    <col min="12" max="12" width="8.125" style="20" customWidth="1"/>
    <col min="13" max="13" width="6.25390625" style="19" customWidth="1"/>
    <col min="14" max="14" width="13.75390625" style="19" customWidth="1"/>
    <col min="15" max="16" width="10.875" style="19" customWidth="1"/>
    <col min="17" max="17" width="5.00390625" style="19" customWidth="1"/>
    <col min="18" max="18" width="28.375" style="19" customWidth="1"/>
    <col min="19" max="19" width="10.25390625" style="19" customWidth="1"/>
    <col min="20" max="20" width="10.00390625" style="19" customWidth="1"/>
    <col min="21" max="21" width="12.125" style="19" customWidth="1"/>
    <col min="22" max="22" width="8.375" style="20" customWidth="1"/>
    <col min="23" max="23" width="3.00390625" style="19" customWidth="1"/>
    <col min="24" max="48" width="5.875" style="19" customWidth="1"/>
    <col min="49" max="51" width="6.25390625" style="19" customWidth="1"/>
    <col min="52" max="69" width="9.25390625" style="19" customWidth="1"/>
    <col min="70" max="16384" width="10.875" style="19" customWidth="1"/>
  </cols>
  <sheetData>
    <row r="1" spans="1:14" ht="18" customHeight="1">
      <c r="A1" s="14" t="s">
        <v>19</v>
      </c>
      <c r="B1" s="15"/>
      <c r="C1" s="14"/>
      <c r="D1" s="14"/>
      <c r="E1" s="14"/>
      <c r="F1" s="14"/>
      <c r="G1" s="14"/>
      <c r="H1" s="16"/>
      <c r="I1" s="16"/>
      <c r="J1" s="16"/>
      <c r="K1" s="17"/>
      <c r="L1" s="18"/>
      <c r="M1" s="14"/>
      <c r="N1" s="14"/>
    </row>
    <row r="2" spans="1:14" ht="18" customHeight="1">
      <c r="A2" s="14" t="s">
        <v>25</v>
      </c>
      <c r="B2" s="15"/>
      <c r="C2" s="14"/>
      <c r="D2" s="14"/>
      <c r="E2" s="14"/>
      <c r="F2" s="14"/>
      <c r="G2" s="14"/>
      <c r="H2" s="16"/>
      <c r="I2" s="16"/>
      <c r="J2" s="16"/>
      <c r="K2" s="17"/>
      <c r="L2" s="18"/>
      <c r="M2" s="14"/>
      <c r="N2" s="14"/>
    </row>
    <row r="3" spans="1:14" ht="18" customHeight="1">
      <c r="A3" s="14" t="s">
        <v>24</v>
      </c>
      <c r="B3" s="15"/>
      <c r="C3" s="14"/>
      <c r="D3" s="14"/>
      <c r="E3" s="14"/>
      <c r="F3" s="14"/>
      <c r="G3" s="14"/>
      <c r="H3" s="16"/>
      <c r="I3" s="16"/>
      <c r="J3" s="16"/>
      <c r="K3" s="17"/>
      <c r="L3" s="18"/>
      <c r="M3" s="14"/>
      <c r="N3" s="14"/>
    </row>
    <row r="4" spans="1:14" ht="7.5" customHeight="1">
      <c r="A4" s="14"/>
      <c r="B4" s="15"/>
      <c r="C4" s="14"/>
      <c r="D4" s="14"/>
      <c r="E4" s="14"/>
      <c r="F4" s="14"/>
      <c r="G4" s="14"/>
      <c r="H4" s="16"/>
      <c r="I4" s="16"/>
      <c r="J4" s="16"/>
      <c r="K4" s="17"/>
      <c r="L4" s="18"/>
      <c r="M4" s="14"/>
      <c r="N4" s="14"/>
    </row>
    <row r="5" spans="1:14" ht="34.5" customHeight="1">
      <c r="A5" s="58" t="s">
        <v>27</v>
      </c>
      <c r="B5" s="58"/>
      <c r="C5" s="58"/>
      <c r="D5" s="58"/>
      <c r="E5" s="58"/>
      <c r="F5" s="58"/>
      <c r="G5" s="58"/>
      <c r="H5" s="58"/>
      <c r="I5" s="58"/>
      <c r="J5" s="58"/>
      <c r="K5" s="58"/>
      <c r="L5" s="58"/>
      <c r="M5" s="21"/>
      <c r="N5" s="21"/>
    </row>
    <row r="6" spans="1:14" ht="34.5" customHeight="1">
      <c r="A6" s="58"/>
      <c r="B6" s="58"/>
      <c r="C6" s="58"/>
      <c r="D6" s="58"/>
      <c r="E6" s="58"/>
      <c r="F6" s="58"/>
      <c r="G6" s="58"/>
      <c r="H6" s="58"/>
      <c r="I6" s="58"/>
      <c r="J6" s="58"/>
      <c r="K6" s="58"/>
      <c r="L6" s="58"/>
      <c r="M6" s="21"/>
      <c r="N6" s="21"/>
    </row>
    <row r="7" spans="1:14" ht="7.5" customHeight="1">
      <c r="A7" s="14"/>
      <c r="B7" s="15"/>
      <c r="C7" s="14"/>
      <c r="D7" s="14"/>
      <c r="E7" s="14"/>
      <c r="F7" s="14"/>
      <c r="G7" s="14"/>
      <c r="H7" s="16"/>
      <c r="I7" s="16"/>
      <c r="J7" s="16"/>
      <c r="K7" s="17"/>
      <c r="L7" s="18"/>
      <c r="M7" s="14"/>
      <c r="N7" s="14"/>
    </row>
    <row r="8" spans="1:40" ht="18" customHeight="1">
      <c r="A8" s="22"/>
      <c r="B8" s="23"/>
      <c r="C8" s="24"/>
      <c r="D8" s="23" t="s">
        <v>20</v>
      </c>
      <c r="E8" s="23" t="s">
        <v>22</v>
      </c>
      <c r="F8" s="23" t="s">
        <v>0</v>
      </c>
      <c r="G8" s="23" t="s">
        <v>1</v>
      </c>
      <c r="H8" s="25" t="s">
        <v>2</v>
      </c>
      <c r="I8" s="23" t="s">
        <v>14</v>
      </c>
      <c r="J8" s="23" t="s">
        <v>4</v>
      </c>
      <c r="K8" s="26" t="s">
        <v>16</v>
      </c>
      <c r="L8" s="27" t="s">
        <v>3</v>
      </c>
      <c r="M8" s="14"/>
      <c r="N8" s="14"/>
      <c r="O8" s="28"/>
      <c r="P8" s="28"/>
      <c r="X8" s="29"/>
      <c r="AC8" s="29"/>
      <c r="AJ8" s="30"/>
      <c r="AK8" s="31"/>
      <c r="AL8" s="31"/>
      <c r="AM8" s="32"/>
      <c r="AN8" s="33"/>
    </row>
    <row r="9" spans="1:40" ht="18" customHeight="1">
      <c r="A9" s="9" t="s">
        <v>18</v>
      </c>
      <c r="B9" s="10" t="s">
        <v>17</v>
      </c>
      <c r="C9" s="10" t="s">
        <v>5</v>
      </c>
      <c r="D9" s="10" t="s">
        <v>21</v>
      </c>
      <c r="E9" s="10" t="s">
        <v>23</v>
      </c>
      <c r="F9" s="10" t="s">
        <v>6</v>
      </c>
      <c r="G9" s="10" t="s">
        <v>7</v>
      </c>
      <c r="H9" s="11" t="s">
        <v>15</v>
      </c>
      <c r="I9" s="10" t="s">
        <v>6</v>
      </c>
      <c r="J9" s="10" t="s">
        <v>6</v>
      </c>
      <c r="K9" s="12" t="s">
        <v>7</v>
      </c>
      <c r="L9" s="13" t="s">
        <v>8</v>
      </c>
      <c r="M9" s="14"/>
      <c r="N9" s="14"/>
      <c r="O9" s="28"/>
      <c r="P9" s="28"/>
      <c r="Q9" s="29"/>
      <c r="R9" s="30"/>
      <c r="S9" s="29"/>
      <c r="T9" s="29"/>
      <c r="U9" s="29"/>
      <c r="V9" s="34"/>
      <c r="AC9" s="29"/>
      <c r="AJ9" s="30"/>
      <c r="AK9" s="32"/>
      <c r="AL9" s="32"/>
      <c r="AM9" s="32"/>
      <c r="AN9" s="33"/>
    </row>
    <row r="10" spans="1:40" ht="18" customHeight="1">
      <c r="A10" s="1" t="s">
        <v>28</v>
      </c>
      <c r="B10" s="2">
        <v>4</v>
      </c>
      <c r="C10" s="3">
        <v>117</v>
      </c>
      <c r="D10" s="3">
        <v>1</v>
      </c>
      <c r="E10" s="2">
        <v>1</v>
      </c>
      <c r="F10" s="4">
        <v>15</v>
      </c>
      <c r="G10" s="5">
        <v>5</v>
      </c>
      <c r="H10" s="6">
        <v>7</v>
      </c>
      <c r="I10" s="2">
        <v>0</v>
      </c>
      <c r="J10" s="4">
        <v>0</v>
      </c>
      <c r="K10" s="7">
        <f aca="true" t="shared" si="0" ref="K10:K42">(B10*F10*G10*H10/7)+((I10*(168-G10*H10))/7)</f>
        <v>300</v>
      </c>
      <c r="L10" s="8">
        <f aca="true" t="shared" si="1" ref="L10:L42">(K10/$K$43)</f>
        <v>0.07645677461635082</v>
      </c>
      <c r="M10" s="14"/>
      <c r="N10" s="14"/>
      <c r="O10" s="35"/>
      <c r="P10" s="35"/>
      <c r="Q10" s="36"/>
      <c r="R10" s="36"/>
      <c r="S10" s="36"/>
      <c r="T10" s="36"/>
      <c r="AC10" s="29"/>
      <c r="AJ10" s="30"/>
      <c r="AK10" s="32"/>
      <c r="AL10" s="32"/>
      <c r="AM10" s="32"/>
      <c r="AN10" s="33"/>
    </row>
    <row r="11" spans="1:40" ht="18" customHeight="1">
      <c r="A11" s="1" t="s">
        <v>29</v>
      </c>
      <c r="B11" s="2">
        <v>1</v>
      </c>
      <c r="C11" s="3">
        <v>12</v>
      </c>
      <c r="D11" s="3">
        <v>0</v>
      </c>
      <c r="E11" s="2">
        <v>0</v>
      </c>
      <c r="F11" s="4">
        <v>48</v>
      </c>
      <c r="G11" s="5">
        <v>8</v>
      </c>
      <c r="H11" s="6">
        <v>7</v>
      </c>
      <c r="I11" s="2">
        <v>0</v>
      </c>
      <c r="J11" s="37">
        <v>1300</v>
      </c>
      <c r="K11" s="7">
        <f t="shared" si="0"/>
        <v>384</v>
      </c>
      <c r="L11" s="8">
        <f t="shared" si="1"/>
        <v>0.09786467150892907</v>
      </c>
      <c r="M11" s="14"/>
      <c r="N11" s="14"/>
      <c r="O11" s="35"/>
      <c r="P11" s="35"/>
      <c r="Q11" s="36"/>
      <c r="R11" s="36"/>
      <c r="S11" s="36"/>
      <c r="T11" s="36"/>
      <c r="AC11" s="29"/>
      <c r="AJ11" s="30"/>
      <c r="AK11" s="32"/>
      <c r="AL11" s="32"/>
      <c r="AM11" s="32"/>
      <c r="AN11" s="33"/>
    </row>
    <row r="12" spans="1:40" ht="18" customHeight="1">
      <c r="A12" s="1" t="s">
        <v>30</v>
      </c>
      <c r="B12" s="2">
        <v>1</v>
      </c>
      <c r="C12" s="3">
        <v>117</v>
      </c>
      <c r="D12" s="3">
        <v>0</v>
      </c>
      <c r="E12" s="2">
        <v>0</v>
      </c>
      <c r="F12" s="4">
        <v>350</v>
      </c>
      <c r="G12" s="5">
        <v>0.1</v>
      </c>
      <c r="H12" s="6">
        <v>2</v>
      </c>
      <c r="I12" s="2">
        <v>0</v>
      </c>
      <c r="J12" s="37">
        <v>1050</v>
      </c>
      <c r="K12" s="7">
        <f t="shared" si="0"/>
        <v>10</v>
      </c>
      <c r="L12" s="8">
        <f t="shared" si="1"/>
        <v>0.002548559153878361</v>
      </c>
      <c r="M12" s="14"/>
      <c r="N12" s="14"/>
      <c r="O12" s="35"/>
      <c r="P12" s="35"/>
      <c r="Q12" s="36"/>
      <c r="S12" s="36"/>
      <c r="T12" s="36"/>
      <c r="X12" s="29"/>
      <c r="Y12" s="38"/>
      <c r="AC12" s="29"/>
      <c r="AJ12" s="30"/>
      <c r="AK12" s="31"/>
      <c r="AL12" s="31"/>
      <c r="AM12" s="32"/>
      <c r="AN12" s="33"/>
    </row>
    <row r="13" spans="1:40" ht="18" customHeight="1">
      <c r="A13" s="1" t="s">
        <v>31</v>
      </c>
      <c r="B13" s="2">
        <v>1</v>
      </c>
      <c r="C13" s="3">
        <v>117</v>
      </c>
      <c r="D13" s="3">
        <v>1</v>
      </c>
      <c r="E13" s="2">
        <v>0</v>
      </c>
      <c r="F13" s="4">
        <v>900</v>
      </c>
      <c r="G13" s="5">
        <v>0.25</v>
      </c>
      <c r="H13" s="6">
        <v>7</v>
      </c>
      <c r="I13" s="2">
        <v>0</v>
      </c>
      <c r="J13" s="37">
        <v>1200</v>
      </c>
      <c r="K13" s="7">
        <f t="shared" si="0"/>
        <v>225</v>
      </c>
      <c r="L13" s="8">
        <f t="shared" si="1"/>
        <v>0.05734258096226312</v>
      </c>
      <c r="M13" s="14"/>
      <c r="N13" s="14"/>
      <c r="O13" s="35"/>
      <c r="P13" s="35"/>
      <c r="Q13" s="36"/>
      <c r="S13" s="36"/>
      <c r="T13" s="36"/>
      <c r="X13" s="29"/>
      <c r="AC13" s="29"/>
      <c r="AD13" s="38"/>
      <c r="AJ13" s="30"/>
      <c r="AK13" s="31"/>
      <c r="AL13" s="31"/>
      <c r="AM13" s="32"/>
      <c r="AN13" s="33"/>
    </row>
    <row r="14" spans="1:40" ht="18" customHeight="1">
      <c r="A14" s="1" t="s">
        <v>32</v>
      </c>
      <c r="B14" s="2">
        <v>1</v>
      </c>
      <c r="C14" s="3">
        <v>117</v>
      </c>
      <c r="D14" s="3">
        <v>1</v>
      </c>
      <c r="E14" s="2">
        <v>0</v>
      </c>
      <c r="F14" s="4">
        <v>400</v>
      </c>
      <c r="G14" s="5">
        <v>0.1</v>
      </c>
      <c r="H14" s="6">
        <v>5</v>
      </c>
      <c r="I14" s="2">
        <v>0</v>
      </c>
      <c r="J14" s="37">
        <v>1200</v>
      </c>
      <c r="K14" s="7">
        <f t="shared" si="0"/>
        <v>28.571428571428573</v>
      </c>
      <c r="L14" s="8">
        <f t="shared" si="1"/>
        <v>0.007281597582509603</v>
      </c>
      <c r="M14" s="14"/>
      <c r="N14" s="14"/>
      <c r="O14" s="35"/>
      <c r="P14" s="35"/>
      <c r="S14" s="36"/>
      <c r="T14" s="36"/>
      <c r="X14" s="29"/>
      <c r="AC14" s="29"/>
      <c r="AJ14" s="30"/>
      <c r="AK14" s="31"/>
      <c r="AL14" s="31"/>
      <c r="AM14" s="32"/>
      <c r="AN14" s="33"/>
    </row>
    <row r="15" spans="1:40" ht="18" customHeight="1">
      <c r="A15" s="1" t="s">
        <v>33</v>
      </c>
      <c r="B15" s="2">
        <v>1</v>
      </c>
      <c r="C15" s="3">
        <v>117</v>
      </c>
      <c r="D15" s="3">
        <v>1</v>
      </c>
      <c r="E15" s="2">
        <v>0</v>
      </c>
      <c r="F15" s="4">
        <v>1350</v>
      </c>
      <c r="G15" s="5">
        <v>0.1</v>
      </c>
      <c r="H15" s="6">
        <v>7</v>
      </c>
      <c r="I15" s="2">
        <v>0</v>
      </c>
      <c r="J15" s="37">
        <v>1350</v>
      </c>
      <c r="K15" s="7">
        <f t="shared" si="0"/>
        <v>135</v>
      </c>
      <c r="L15" s="8">
        <f t="shared" si="1"/>
        <v>0.03440554857735787</v>
      </c>
      <c r="M15" s="14"/>
      <c r="N15" s="14"/>
      <c r="O15" s="35"/>
      <c r="P15" s="35"/>
      <c r="Q15" s="36"/>
      <c r="S15" s="36"/>
      <c r="T15" s="36"/>
      <c r="X15" s="29"/>
      <c r="AC15" s="39"/>
      <c r="AH15" s="36"/>
      <c r="AJ15" s="30"/>
      <c r="AK15" s="31"/>
      <c r="AL15" s="31"/>
      <c r="AM15" s="32"/>
      <c r="AN15" s="33"/>
    </row>
    <row r="16" spans="1:40" ht="18" customHeight="1">
      <c r="A16" s="1" t="s">
        <v>34</v>
      </c>
      <c r="B16" s="2">
        <v>1</v>
      </c>
      <c r="C16" s="3">
        <v>117</v>
      </c>
      <c r="D16" s="3">
        <v>1</v>
      </c>
      <c r="E16" s="2">
        <v>0</v>
      </c>
      <c r="F16" s="4">
        <v>150</v>
      </c>
      <c r="G16" s="5">
        <v>0.05</v>
      </c>
      <c r="H16" s="6">
        <v>7</v>
      </c>
      <c r="I16" s="2">
        <v>0</v>
      </c>
      <c r="J16" s="37">
        <v>200</v>
      </c>
      <c r="K16" s="7">
        <f t="shared" si="0"/>
        <v>7.5</v>
      </c>
      <c r="L16" s="8">
        <f t="shared" si="1"/>
        <v>0.0019114193654087707</v>
      </c>
      <c r="M16" s="14"/>
      <c r="N16" s="14"/>
      <c r="O16" s="35"/>
      <c r="P16" s="35"/>
      <c r="Q16" s="36"/>
      <c r="S16" s="36"/>
      <c r="T16" s="36"/>
      <c r="X16" s="29"/>
      <c r="AC16" s="29"/>
      <c r="AH16" s="36"/>
      <c r="AJ16" s="30"/>
      <c r="AK16" s="31"/>
      <c r="AL16" s="31"/>
      <c r="AM16" s="32"/>
      <c r="AN16" s="33"/>
    </row>
    <row r="17" spans="1:40" ht="18" customHeight="1">
      <c r="A17" s="1" t="s">
        <v>35</v>
      </c>
      <c r="B17" s="2">
        <v>1</v>
      </c>
      <c r="C17" s="3">
        <v>117</v>
      </c>
      <c r="D17" s="3">
        <v>1</v>
      </c>
      <c r="E17" s="2">
        <v>1</v>
      </c>
      <c r="F17" s="4">
        <v>125</v>
      </c>
      <c r="G17" s="5">
        <v>5</v>
      </c>
      <c r="H17" s="6">
        <v>7</v>
      </c>
      <c r="I17" s="2">
        <v>0</v>
      </c>
      <c r="J17" s="37">
        <v>570</v>
      </c>
      <c r="K17" s="7">
        <f t="shared" si="0"/>
        <v>625</v>
      </c>
      <c r="L17" s="8">
        <f t="shared" si="1"/>
        <v>0.15928494711739755</v>
      </c>
      <c r="M17" s="14"/>
      <c r="N17" s="14"/>
      <c r="O17" s="35"/>
      <c r="P17" s="35"/>
      <c r="Q17" s="36"/>
      <c r="S17" s="36"/>
      <c r="T17" s="36"/>
      <c r="AC17" s="29"/>
      <c r="AH17" s="36"/>
      <c r="AJ17" s="30"/>
      <c r="AK17" s="31"/>
      <c r="AL17" s="31"/>
      <c r="AM17" s="32"/>
      <c r="AN17" s="33"/>
    </row>
    <row r="18" spans="1:40" ht="18" customHeight="1">
      <c r="A18" s="1" t="s">
        <v>36</v>
      </c>
      <c r="B18" s="2">
        <v>1</v>
      </c>
      <c r="C18" s="3">
        <v>117</v>
      </c>
      <c r="D18" s="3">
        <v>1</v>
      </c>
      <c r="E18" s="2">
        <v>1</v>
      </c>
      <c r="F18" s="4">
        <v>40</v>
      </c>
      <c r="G18" s="5">
        <v>5</v>
      </c>
      <c r="H18" s="6">
        <v>7</v>
      </c>
      <c r="I18" s="2">
        <v>0</v>
      </c>
      <c r="J18" s="37">
        <v>80</v>
      </c>
      <c r="K18" s="7">
        <f t="shared" si="0"/>
        <v>200</v>
      </c>
      <c r="L18" s="8">
        <f t="shared" si="1"/>
        <v>0.05097118307756722</v>
      </c>
      <c r="M18" s="14"/>
      <c r="N18" s="14"/>
      <c r="O18" s="35"/>
      <c r="P18" s="35"/>
      <c r="Q18" s="36"/>
      <c r="S18" s="36"/>
      <c r="T18" s="36"/>
      <c r="AC18" s="29"/>
      <c r="AH18" s="36"/>
      <c r="AJ18" s="30"/>
      <c r="AK18" s="31"/>
      <c r="AL18" s="31"/>
      <c r="AM18" s="32"/>
      <c r="AN18" s="33"/>
    </row>
    <row r="19" spans="1:40" ht="18" customHeight="1">
      <c r="A19" s="1" t="s">
        <v>37</v>
      </c>
      <c r="B19" s="2">
        <v>1</v>
      </c>
      <c r="C19" s="3">
        <v>117</v>
      </c>
      <c r="D19" s="3">
        <v>1</v>
      </c>
      <c r="E19" s="2">
        <v>1</v>
      </c>
      <c r="F19" s="4">
        <v>60</v>
      </c>
      <c r="G19" s="5">
        <v>5</v>
      </c>
      <c r="H19" s="6">
        <v>7</v>
      </c>
      <c r="I19" s="2">
        <v>0</v>
      </c>
      <c r="J19" s="37">
        <v>1600</v>
      </c>
      <c r="K19" s="7">
        <f t="shared" si="0"/>
        <v>300</v>
      </c>
      <c r="L19" s="8">
        <f t="shared" si="1"/>
        <v>0.07645677461635082</v>
      </c>
      <c r="M19" s="14"/>
      <c r="N19" s="14"/>
      <c r="O19" s="35"/>
      <c r="P19" s="35"/>
      <c r="Q19" s="36"/>
      <c r="S19" s="36"/>
      <c r="T19" s="36"/>
      <c r="X19" s="29"/>
      <c r="AC19" s="39"/>
      <c r="AH19" s="36"/>
      <c r="AJ19" s="30"/>
      <c r="AK19" s="31"/>
      <c r="AL19" s="31"/>
      <c r="AM19" s="32"/>
      <c r="AN19" s="33"/>
    </row>
    <row r="20" spans="1:40" ht="18" customHeight="1">
      <c r="A20" s="1" t="s">
        <v>38</v>
      </c>
      <c r="B20" s="2">
        <v>1</v>
      </c>
      <c r="C20" s="3">
        <v>117</v>
      </c>
      <c r="D20" s="3">
        <v>1</v>
      </c>
      <c r="E20" s="2">
        <v>1</v>
      </c>
      <c r="F20" s="4">
        <v>30</v>
      </c>
      <c r="G20" s="5">
        <v>8</v>
      </c>
      <c r="H20" s="6">
        <v>5</v>
      </c>
      <c r="I20" s="2">
        <v>0</v>
      </c>
      <c r="J20" s="37">
        <v>60</v>
      </c>
      <c r="K20" s="7">
        <f t="shared" si="0"/>
        <v>171.42857142857142</v>
      </c>
      <c r="L20" s="8">
        <f t="shared" si="1"/>
        <v>0.043689585495057616</v>
      </c>
      <c r="M20" s="14"/>
      <c r="N20" s="14"/>
      <c r="O20" s="35"/>
      <c r="P20" s="35"/>
      <c r="Q20" s="36"/>
      <c r="S20" s="36"/>
      <c r="T20" s="36"/>
      <c r="X20" s="29"/>
      <c r="AC20" s="29"/>
      <c r="AD20" s="33"/>
      <c r="AH20" s="36"/>
      <c r="AJ20" s="30"/>
      <c r="AK20" s="31"/>
      <c r="AL20" s="31"/>
      <c r="AM20" s="32"/>
      <c r="AN20" s="33"/>
    </row>
    <row r="21" spans="1:40" ht="18" customHeight="1">
      <c r="A21" s="1" t="s">
        <v>39</v>
      </c>
      <c r="B21" s="2">
        <v>1</v>
      </c>
      <c r="C21" s="3">
        <v>117</v>
      </c>
      <c r="D21" s="3">
        <v>1</v>
      </c>
      <c r="E21" s="2">
        <v>1</v>
      </c>
      <c r="F21" s="4">
        <v>45</v>
      </c>
      <c r="G21" s="5">
        <v>6</v>
      </c>
      <c r="H21" s="6">
        <v>3</v>
      </c>
      <c r="I21" s="2">
        <v>0</v>
      </c>
      <c r="J21" s="37">
        <v>135</v>
      </c>
      <c r="K21" s="7">
        <f t="shared" si="0"/>
        <v>115.71428571428571</v>
      </c>
      <c r="L21" s="8">
        <f t="shared" si="1"/>
        <v>0.02949047020916389</v>
      </c>
      <c r="M21" s="14"/>
      <c r="N21" s="14"/>
      <c r="O21" s="35"/>
      <c r="P21" s="35"/>
      <c r="Q21" s="36"/>
      <c r="S21" s="36"/>
      <c r="T21" s="36"/>
      <c r="X21" s="29"/>
      <c r="AC21" s="29"/>
      <c r="AH21" s="36"/>
      <c r="AJ21" s="30"/>
      <c r="AK21" s="31"/>
      <c r="AL21" s="31"/>
      <c r="AM21" s="32"/>
      <c r="AN21" s="33"/>
    </row>
    <row r="22" spans="1:40" ht="18" customHeight="1">
      <c r="A22" s="1" t="s">
        <v>40</v>
      </c>
      <c r="B22" s="2">
        <v>1</v>
      </c>
      <c r="C22" s="3">
        <v>117</v>
      </c>
      <c r="D22" s="3">
        <v>1</v>
      </c>
      <c r="E22" s="2">
        <v>0</v>
      </c>
      <c r="F22" s="4">
        <v>120</v>
      </c>
      <c r="G22" s="5">
        <v>0.25</v>
      </c>
      <c r="H22" s="6">
        <v>3</v>
      </c>
      <c r="I22" s="2">
        <v>0</v>
      </c>
      <c r="J22" s="37">
        <v>360</v>
      </c>
      <c r="K22" s="7">
        <f t="shared" si="0"/>
        <v>12.857142857142858</v>
      </c>
      <c r="L22" s="8">
        <f t="shared" si="1"/>
        <v>0.0032767189121293214</v>
      </c>
      <c r="M22" s="14"/>
      <c r="N22" s="14"/>
      <c r="O22" s="35"/>
      <c r="P22" s="35"/>
      <c r="Q22" s="36"/>
      <c r="S22" s="36"/>
      <c r="T22" s="36"/>
      <c r="X22" s="29"/>
      <c r="AC22" s="29"/>
      <c r="AH22" s="36"/>
      <c r="AJ22" s="30"/>
      <c r="AK22" s="31"/>
      <c r="AL22" s="31"/>
      <c r="AM22" s="32"/>
      <c r="AN22" s="33"/>
    </row>
    <row r="23" spans="1:40" ht="18" customHeight="1">
      <c r="A23" s="1" t="s">
        <v>41</v>
      </c>
      <c r="B23" s="2">
        <v>1</v>
      </c>
      <c r="C23" s="3">
        <v>117</v>
      </c>
      <c r="D23" s="3">
        <v>1</v>
      </c>
      <c r="E23" s="2">
        <v>0</v>
      </c>
      <c r="F23" s="4">
        <v>750</v>
      </c>
      <c r="G23" s="5">
        <v>0.5</v>
      </c>
      <c r="H23" s="6">
        <v>3</v>
      </c>
      <c r="I23" s="2">
        <v>0</v>
      </c>
      <c r="J23" s="37">
        <v>2250</v>
      </c>
      <c r="K23" s="7">
        <f t="shared" si="0"/>
        <v>160.71428571428572</v>
      </c>
      <c r="L23" s="8">
        <f t="shared" si="1"/>
        <v>0.04095898640161652</v>
      </c>
      <c r="M23" s="14"/>
      <c r="N23" s="14"/>
      <c r="O23" s="35"/>
      <c r="P23" s="35"/>
      <c r="Q23" s="36"/>
      <c r="R23" s="36"/>
      <c r="S23" s="36"/>
      <c r="T23" s="36"/>
      <c r="AC23" s="29"/>
      <c r="AH23" s="36"/>
      <c r="AI23" s="36"/>
      <c r="AJ23" s="40"/>
      <c r="AK23" s="31"/>
      <c r="AL23" s="31"/>
      <c r="AM23" s="32"/>
      <c r="AN23" s="33"/>
    </row>
    <row r="24" spans="1:40" ht="18" customHeight="1">
      <c r="A24" s="1" t="s">
        <v>42</v>
      </c>
      <c r="B24" s="2">
        <v>1</v>
      </c>
      <c r="C24" s="3">
        <v>12</v>
      </c>
      <c r="D24" s="3">
        <v>0</v>
      </c>
      <c r="E24" s="2">
        <v>0</v>
      </c>
      <c r="F24" s="4">
        <v>6</v>
      </c>
      <c r="G24" s="5">
        <v>24</v>
      </c>
      <c r="H24" s="6">
        <v>7</v>
      </c>
      <c r="I24" s="2">
        <v>0</v>
      </c>
      <c r="J24" s="37">
        <v>0</v>
      </c>
      <c r="K24" s="7">
        <f t="shared" si="0"/>
        <v>144</v>
      </c>
      <c r="L24" s="8">
        <f t="shared" si="1"/>
        <v>0.0366992518158484</v>
      </c>
      <c r="M24" s="14"/>
      <c r="N24" s="14"/>
      <c r="O24" s="35"/>
      <c r="P24" s="35"/>
      <c r="Q24" s="36"/>
      <c r="R24" s="36"/>
      <c r="S24" s="36"/>
      <c r="T24" s="36"/>
      <c r="AC24" s="29"/>
      <c r="AD24" s="41"/>
      <c r="AH24" s="36"/>
      <c r="AI24" s="36"/>
      <c r="AJ24" s="40"/>
      <c r="AK24" s="31"/>
      <c r="AL24" s="31"/>
      <c r="AM24" s="32"/>
      <c r="AN24" s="33"/>
    </row>
    <row r="25" spans="1:40" ht="18" customHeight="1">
      <c r="A25" s="1" t="s">
        <v>43</v>
      </c>
      <c r="B25" s="2">
        <v>1</v>
      </c>
      <c r="C25" s="3">
        <v>12</v>
      </c>
      <c r="D25" s="3">
        <v>0</v>
      </c>
      <c r="E25" s="2">
        <v>0</v>
      </c>
      <c r="F25" s="4">
        <v>20</v>
      </c>
      <c r="G25" s="5">
        <v>1</v>
      </c>
      <c r="H25" s="6">
        <v>7</v>
      </c>
      <c r="I25" s="2">
        <v>0</v>
      </c>
      <c r="J25" s="37">
        <v>0</v>
      </c>
      <c r="K25" s="7">
        <f t="shared" si="0"/>
        <v>20</v>
      </c>
      <c r="L25" s="8">
        <f t="shared" si="1"/>
        <v>0.005097118307756722</v>
      </c>
      <c r="M25" s="14"/>
      <c r="N25" s="14"/>
      <c r="O25" s="35"/>
      <c r="P25" s="35"/>
      <c r="Q25" s="36"/>
      <c r="R25" s="36"/>
      <c r="S25" s="36"/>
      <c r="T25" s="36"/>
      <c r="X25" s="29"/>
      <c r="AC25" s="29"/>
      <c r="AD25" s="42"/>
      <c r="AH25" s="36"/>
      <c r="AJ25" s="30"/>
      <c r="AK25" s="31"/>
      <c r="AL25" s="31"/>
      <c r="AM25" s="32"/>
      <c r="AN25" s="33"/>
    </row>
    <row r="26" spans="1:24" ht="18" customHeight="1">
      <c r="A26" s="1" t="s">
        <v>44</v>
      </c>
      <c r="B26" s="2">
        <v>1</v>
      </c>
      <c r="C26" s="3">
        <v>117</v>
      </c>
      <c r="D26" s="3">
        <v>1</v>
      </c>
      <c r="E26" s="2">
        <v>1</v>
      </c>
      <c r="F26" s="4">
        <v>6</v>
      </c>
      <c r="G26" s="5">
        <v>24</v>
      </c>
      <c r="H26" s="6">
        <v>7</v>
      </c>
      <c r="I26" s="2">
        <v>0</v>
      </c>
      <c r="J26" s="37">
        <v>0</v>
      </c>
      <c r="K26" s="7">
        <f t="shared" si="0"/>
        <v>144</v>
      </c>
      <c r="L26" s="8">
        <f t="shared" si="1"/>
        <v>0.0366992518158484</v>
      </c>
      <c r="M26" s="14"/>
      <c r="N26" s="14"/>
      <c r="O26" s="35"/>
      <c r="P26" s="35"/>
      <c r="Q26" s="36"/>
      <c r="R26" s="36"/>
      <c r="S26" s="36"/>
      <c r="T26" s="36"/>
      <c r="X26" s="29"/>
    </row>
    <row r="27" spans="1:39" ht="18" customHeight="1">
      <c r="A27" s="1" t="s">
        <v>45</v>
      </c>
      <c r="B27" s="2">
        <v>1</v>
      </c>
      <c r="C27" s="3">
        <v>117</v>
      </c>
      <c r="D27" s="3">
        <v>1</v>
      </c>
      <c r="E27" s="2">
        <v>0</v>
      </c>
      <c r="F27" s="4">
        <v>800</v>
      </c>
      <c r="G27" s="5">
        <v>0.5</v>
      </c>
      <c r="H27" s="6">
        <v>4</v>
      </c>
      <c r="I27" s="2">
        <v>0</v>
      </c>
      <c r="J27" s="37">
        <v>100</v>
      </c>
      <c r="K27" s="7">
        <f t="shared" si="0"/>
        <v>228.57142857142858</v>
      </c>
      <c r="L27" s="8">
        <f t="shared" si="1"/>
        <v>0.058252780660076824</v>
      </c>
      <c r="M27" s="14"/>
      <c r="N27" s="14"/>
      <c r="O27" s="35"/>
      <c r="P27" s="35"/>
      <c r="Q27" s="36"/>
      <c r="R27" s="36"/>
      <c r="S27" s="36"/>
      <c r="T27" s="36"/>
      <c r="X27" s="29"/>
      <c r="AC27" s="39"/>
      <c r="AL27" s="29"/>
      <c r="AM27" s="32"/>
    </row>
    <row r="28" spans="1:29" ht="18" customHeight="1">
      <c r="A28" s="1" t="s">
        <v>46</v>
      </c>
      <c r="B28" s="2">
        <v>1</v>
      </c>
      <c r="C28" s="3">
        <v>117</v>
      </c>
      <c r="D28" s="3">
        <v>1</v>
      </c>
      <c r="E28" s="2">
        <v>0</v>
      </c>
      <c r="F28" s="4">
        <v>500</v>
      </c>
      <c r="G28" s="5">
        <v>1</v>
      </c>
      <c r="H28" s="6">
        <v>4</v>
      </c>
      <c r="I28" s="2">
        <v>0</v>
      </c>
      <c r="J28" s="37">
        <v>1500</v>
      </c>
      <c r="K28" s="7">
        <f t="shared" si="0"/>
        <v>285.7142857142857</v>
      </c>
      <c r="L28" s="8">
        <f t="shared" si="1"/>
        <v>0.07281597582509602</v>
      </c>
      <c r="M28" s="14"/>
      <c r="N28" s="14"/>
      <c r="O28" s="35"/>
      <c r="P28" s="35"/>
      <c r="Q28" s="36"/>
      <c r="R28" s="36"/>
      <c r="S28" s="36"/>
      <c r="T28" s="36"/>
      <c r="AC28" s="39"/>
    </row>
    <row r="29" spans="1:30" ht="18" customHeight="1">
      <c r="A29" s="1" t="s">
        <v>47</v>
      </c>
      <c r="B29" s="2">
        <v>1</v>
      </c>
      <c r="C29" s="3">
        <v>117</v>
      </c>
      <c r="D29" s="3">
        <v>1</v>
      </c>
      <c r="E29" s="2">
        <v>0</v>
      </c>
      <c r="F29" s="4">
        <v>80</v>
      </c>
      <c r="G29" s="5">
        <v>2</v>
      </c>
      <c r="H29" s="6">
        <v>1</v>
      </c>
      <c r="I29" s="2">
        <v>0</v>
      </c>
      <c r="J29" s="37">
        <v>400</v>
      </c>
      <c r="K29" s="7">
        <f t="shared" si="0"/>
        <v>22.857142857142858</v>
      </c>
      <c r="L29" s="8">
        <f t="shared" si="1"/>
        <v>0.0058252780660076825</v>
      </c>
      <c r="M29" s="14"/>
      <c r="N29" s="14"/>
      <c r="O29" s="35"/>
      <c r="P29" s="35"/>
      <c r="Z29" s="29"/>
      <c r="AC29" s="29"/>
      <c r="AD29" s="32"/>
    </row>
    <row r="30" spans="1:30" ht="18" customHeight="1">
      <c r="A30" s="1" t="s">
        <v>48</v>
      </c>
      <c r="B30" s="2">
        <v>1</v>
      </c>
      <c r="C30" s="3">
        <v>117</v>
      </c>
      <c r="D30" s="3">
        <v>1</v>
      </c>
      <c r="E30" s="2">
        <v>0</v>
      </c>
      <c r="F30" s="4">
        <v>650</v>
      </c>
      <c r="G30" s="5">
        <v>0.5</v>
      </c>
      <c r="H30" s="6">
        <v>4</v>
      </c>
      <c r="I30" s="2">
        <v>0</v>
      </c>
      <c r="J30" s="37">
        <v>1950</v>
      </c>
      <c r="K30" s="7">
        <f t="shared" si="0"/>
        <v>185.71428571428572</v>
      </c>
      <c r="L30" s="8">
        <f t="shared" si="1"/>
        <v>0.04733038428631242</v>
      </c>
      <c r="M30" s="14"/>
      <c r="N30" s="14"/>
      <c r="O30" s="35"/>
      <c r="P30" s="35"/>
      <c r="R30" s="29"/>
      <c r="X30" s="29"/>
      <c r="Z30" s="33"/>
      <c r="AC30" s="29"/>
      <c r="AD30" s="32"/>
    </row>
    <row r="31" spans="1:26" ht="18" customHeight="1">
      <c r="A31" s="1" t="s">
        <v>49</v>
      </c>
      <c r="B31" s="2">
        <v>1</v>
      </c>
      <c r="C31" s="3">
        <v>117</v>
      </c>
      <c r="D31" s="3">
        <v>1</v>
      </c>
      <c r="E31" s="2">
        <v>0</v>
      </c>
      <c r="F31" s="4">
        <v>1000</v>
      </c>
      <c r="G31" s="5">
        <v>0.2</v>
      </c>
      <c r="H31" s="6">
        <v>7</v>
      </c>
      <c r="I31" s="2">
        <v>0</v>
      </c>
      <c r="J31" s="37">
        <v>1500</v>
      </c>
      <c r="K31" s="7">
        <f t="shared" si="0"/>
        <v>200</v>
      </c>
      <c r="L31" s="8">
        <f t="shared" si="1"/>
        <v>0.05097118307756722</v>
      </c>
      <c r="M31" s="14"/>
      <c r="N31" s="14"/>
      <c r="O31" s="35"/>
      <c r="P31" s="35"/>
      <c r="X31" s="29"/>
      <c r="Z31" s="33"/>
    </row>
    <row r="32" spans="1:24" ht="18" customHeight="1">
      <c r="A32" s="1" t="s">
        <v>50</v>
      </c>
      <c r="B32" s="2">
        <v>1</v>
      </c>
      <c r="C32" s="3">
        <v>117</v>
      </c>
      <c r="D32" s="3">
        <v>1</v>
      </c>
      <c r="E32" s="2">
        <v>1</v>
      </c>
      <c r="F32" s="4">
        <v>4</v>
      </c>
      <c r="G32" s="5">
        <v>15</v>
      </c>
      <c r="H32" s="6">
        <v>2</v>
      </c>
      <c r="I32" s="2">
        <v>0</v>
      </c>
      <c r="J32" s="37">
        <v>25</v>
      </c>
      <c r="K32" s="7">
        <f t="shared" si="0"/>
        <v>17.142857142857142</v>
      </c>
      <c r="L32" s="8">
        <f t="shared" si="1"/>
        <v>0.004368958549505761</v>
      </c>
      <c r="M32" s="14"/>
      <c r="N32" s="14"/>
      <c r="O32" s="35"/>
      <c r="P32" s="35"/>
      <c r="R32" s="39"/>
      <c r="X32" s="29"/>
    </row>
    <row r="33" spans="1:29" ht="18" customHeight="1">
      <c r="A33" s="1"/>
      <c r="B33" s="2"/>
      <c r="C33" s="3"/>
      <c r="D33" s="3"/>
      <c r="E33" s="2"/>
      <c r="F33" s="4"/>
      <c r="G33" s="5"/>
      <c r="H33" s="6"/>
      <c r="I33" s="3"/>
      <c r="J33" s="37"/>
      <c r="K33" s="7">
        <f t="shared" si="0"/>
        <v>0</v>
      </c>
      <c r="L33" s="8">
        <f t="shared" si="1"/>
        <v>0</v>
      </c>
      <c r="M33" s="14"/>
      <c r="N33" s="14"/>
      <c r="O33" s="35"/>
      <c r="P33" s="35"/>
      <c r="AC33" s="29"/>
    </row>
    <row r="34" spans="1:29" ht="18" customHeight="1">
      <c r="A34" s="1"/>
      <c r="B34" s="2"/>
      <c r="C34" s="3"/>
      <c r="D34" s="3"/>
      <c r="E34" s="2"/>
      <c r="F34" s="4"/>
      <c r="G34" s="5"/>
      <c r="H34" s="6"/>
      <c r="I34" s="3"/>
      <c r="J34" s="37"/>
      <c r="K34" s="7">
        <f t="shared" si="0"/>
        <v>0</v>
      </c>
      <c r="L34" s="8">
        <f t="shared" si="1"/>
        <v>0</v>
      </c>
      <c r="M34" s="14"/>
      <c r="N34" s="14"/>
      <c r="O34" s="35"/>
      <c r="P34" s="35"/>
      <c r="R34" s="29"/>
      <c r="AC34" s="29"/>
    </row>
    <row r="35" spans="1:24" ht="18" customHeight="1">
      <c r="A35" s="1"/>
      <c r="B35" s="2"/>
      <c r="C35" s="3"/>
      <c r="D35" s="3"/>
      <c r="E35" s="2"/>
      <c r="F35" s="4"/>
      <c r="G35" s="5"/>
      <c r="H35" s="6"/>
      <c r="I35" s="3"/>
      <c r="J35" s="37"/>
      <c r="K35" s="7">
        <f t="shared" si="0"/>
        <v>0</v>
      </c>
      <c r="L35" s="8">
        <f t="shared" si="1"/>
        <v>0</v>
      </c>
      <c r="M35" s="14"/>
      <c r="N35" s="14"/>
      <c r="O35" s="35"/>
      <c r="P35" s="35"/>
      <c r="R35" s="29"/>
      <c r="X35" s="29"/>
    </row>
    <row r="36" spans="1:24" ht="18" customHeight="1">
      <c r="A36" s="1"/>
      <c r="B36" s="2"/>
      <c r="C36" s="3"/>
      <c r="D36" s="3"/>
      <c r="E36" s="2"/>
      <c r="F36" s="4"/>
      <c r="G36" s="5"/>
      <c r="H36" s="6"/>
      <c r="I36" s="3"/>
      <c r="J36" s="37"/>
      <c r="K36" s="7">
        <f t="shared" si="0"/>
        <v>0</v>
      </c>
      <c r="L36" s="8">
        <f t="shared" si="1"/>
        <v>0</v>
      </c>
      <c r="M36" s="14"/>
      <c r="N36" s="14"/>
      <c r="O36" s="35"/>
      <c r="P36" s="35"/>
      <c r="R36" s="29"/>
      <c r="X36" s="29"/>
    </row>
    <row r="37" spans="1:29" ht="18" customHeight="1">
      <c r="A37" s="1"/>
      <c r="B37" s="2"/>
      <c r="C37" s="3"/>
      <c r="D37" s="3"/>
      <c r="E37" s="2"/>
      <c r="F37" s="4"/>
      <c r="G37" s="5"/>
      <c r="H37" s="6"/>
      <c r="I37" s="3"/>
      <c r="J37" s="37"/>
      <c r="K37" s="7">
        <f t="shared" si="0"/>
        <v>0</v>
      </c>
      <c r="L37" s="8">
        <f t="shared" si="1"/>
        <v>0</v>
      </c>
      <c r="M37" s="14"/>
      <c r="N37" s="14"/>
      <c r="O37" s="35"/>
      <c r="P37" s="35"/>
      <c r="R37" s="29"/>
      <c r="X37" s="29"/>
      <c r="AC37" s="29"/>
    </row>
    <row r="38" spans="1:29" ht="18" customHeight="1">
      <c r="A38" s="1"/>
      <c r="B38" s="2"/>
      <c r="C38" s="3"/>
      <c r="D38" s="3"/>
      <c r="E38" s="2"/>
      <c r="F38" s="4"/>
      <c r="G38" s="5"/>
      <c r="H38" s="6"/>
      <c r="I38" s="3"/>
      <c r="J38" s="37"/>
      <c r="K38" s="7">
        <f t="shared" si="0"/>
        <v>0</v>
      </c>
      <c r="L38" s="8">
        <f t="shared" si="1"/>
        <v>0</v>
      </c>
      <c r="M38" s="14"/>
      <c r="N38" s="14"/>
      <c r="O38" s="35"/>
      <c r="P38" s="35"/>
      <c r="X38" s="29"/>
      <c r="AC38" s="29"/>
    </row>
    <row r="39" spans="1:29" ht="18" customHeight="1">
      <c r="A39" s="1"/>
      <c r="B39" s="2"/>
      <c r="C39" s="3"/>
      <c r="D39" s="3"/>
      <c r="E39" s="2"/>
      <c r="F39" s="4"/>
      <c r="G39" s="5"/>
      <c r="H39" s="6"/>
      <c r="I39" s="3"/>
      <c r="J39" s="37"/>
      <c r="K39" s="7">
        <f t="shared" si="0"/>
        <v>0</v>
      </c>
      <c r="L39" s="8">
        <f t="shared" si="1"/>
        <v>0</v>
      </c>
      <c r="M39" s="14"/>
      <c r="N39" s="14"/>
      <c r="O39" s="35"/>
      <c r="P39" s="35"/>
      <c r="X39" s="29"/>
      <c r="AC39" s="29"/>
    </row>
    <row r="40" spans="1:29" ht="18" customHeight="1">
      <c r="A40" s="1"/>
      <c r="B40" s="2"/>
      <c r="C40" s="3"/>
      <c r="D40" s="3"/>
      <c r="E40" s="2"/>
      <c r="F40" s="4"/>
      <c r="G40" s="5"/>
      <c r="H40" s="6"/>
      <c r="I40" s="3"/>
      <c r="J40" s="37"/>
      <c r="K40" s="7">
        <f t="shared" si="0"/>
        <v>0</v>
      </c>
      <c r="L40" s="8">
        <f t="shared" si="1"/>
        <v>0</v>
      </c>
      <c r="M40" s="14"/>
      <c r="N40" s="14"/>
      <c r="O40" s="35"/>
      <c r="P40" s="35"/>
      <c r="X40" s="29"/>
      <c r="AC40" s="29"/>
    </row>
    <row r="41" spans="1:29" ht="18" customHeight="1">
      <c r="A41" s="1"/>
      <c r="B41" s="2"/>
      <c r="C41" s="3"/>
      <c r="D41" s="3"/>
      <c r="E41" s="2"/>
      <c r="F41" s="4"/>
      <c r="G41" s="5"/>
      <c r="H41" s="6"/>
      <c r="I41" s="3"/>
      <c r="J41" s="37"/>
      <c r="K41" s="7">
        <f t="shared" si="0"/>
        <v>0</v>
      </c>
      <c r="L41" s="8">
        <f t="shared" si="1"/>
        <v>0</v>
      </c>
      <c r="M41" s="14"/>
      <c r="N41" s="14"/>
      <c r="O41" s="35"/>
      <c r="P41" s="35"/>
      <c r="Z41" s="29"/>
      <c r="AC41" s="29"/>
    </row>
    <row r="42" spans="1:29" ht="18" customHeight="1">
      <c r="A42" s="1"/>
      <c r="B42" s="2"/>
      <c r="C42" s="3"/>
      <c r="D42" s="3"/>
      <c r="E42" s="2"/>
      <c r="F42" s="4"/>
      <c r="G42" s="5"/>
      <c r="H42" s="6"/>
      <c r="I42" s="3"/>
      <c r="J42" s="37"/>
      <c r="K42" s="7">
        <f t="shared" si="0"/>
        <v>0</v>
      </c>
      <c r="L42" s="8">
        <f t="shared" si="1"/>
        <v>0</v>
      </c>
      <c r="M42" s="14"/>
      <c r="N42" s="14"/>
      <c r="O42" s="35"/>
      <c r="P42" s="35"/>
      <c r="Z42" s="29"/>
      <c r="AC42" s="29"/>
    </row>
    <row r="43" spans="1:26" ht="18" customHeight="1">
      <c r="A43" s="43"/>
      <c r="B43" s="44"/>
      <c r="C43" s="14"/>
      <c r="D43" s="14"/>
      <c r="E43" s="14"/>
      <c r="F43" s="17"/>
      <c r="G43" s="14"/>
      <c r="H43" s="16"/>
      <c r="I43" s="45"/>
      <c r="J43" s="45" t="s">
        <v>9</v>
      </c>
      <c r="K43" s="46">
        <f>SUM(K10:K42)</f>
        <v>3923.785714285714</v>
      </c>
      <c r="L43" s="14"/>
      <c r="M43" s="14"/>
      <c r="N43" s="47"/>
      <c r="O43" s="35"/>
      <c r="P43" s="35"/>
      <c r="X43" s="29"/>
      <c r="Z43" s="48"/>
    </row>
    <row r="44" spans="1:29" ht="18" customHeight="1">
      <c r="A44" s="14"/>
      <c r="B44" s="15"/>
      <c r="C44" s="14"/>
      <c r="D44" s="14"/>
      <c r="E44" s="45"/>
      <c r="F44" s="16"/>
      <c r="G44" s="17"/>
      <c r="H44" s="45"/>
      <c r="I44" s="45"/>
      <c r="J44" s="49" t="s">
        <v>10</v>
      </c>
      <c r="K44" s="50">
        <f>MAX(A60:A92)</f>
        <v>1350</v>
      </c>
      <c r="L44" s="18"/>
      <c r="M44" s="14"/>
      <c r="N44" s="47"/>
      <c r="O44" s="35"/>
      <c r="P44" s="35"/>
      <c r="Z44" s="29"/>
      <c r="AC44" s="29"/>
    </row>
    <row r="45" spans="1:30" ht="18" customHeight="1">
      <c r="A45" s="14"/>
      <c r="B45" s="51"/>
      <c r="C45" s="14"/>
      <c r="D45" s="14"/>
      <c r="E45" s="45"/>
      <c r="F45" s="14"/>
      <c r="G45" s="45"/>
      <c r="H45" s="52"/>
      <c r="I45" s="52"/>
      <c r="J45" s="49" t="s">
        <v>11</v>
      </c>
      <c r="K45" s="50">
        <f>SUM(F60:F92)</f>
        <v>340</v>
      </c>
      <c r="L45" s="18"/>
      <c r="M45" s="14"/>
      <c r="N45" s="47"/>
      <c r="O45" s="35"/>
      <c r="P45" s="35"/>
      <c r="AC45" s="29"/>
      <c r="AD45" s="33"/>
    </row>
    <row r="46" spans="1:30" ht="18" customHeight="1">
      <c r="A46" s="14"/>
      <c r="B46" s="15"/>
      <c r="C46" s="14"/>
      <c r="D46" s="14"/>
      <c r="E46" s="45"/>
      <c r="F46" s="14"/>
      <c r="G46" s="14"/>
      <c r="H46" s="53"/>
      <c r="I46" s="53"/>
      <c r="J46" s="49" t="s">
        <v>12</v>
      </c>
      <c r="K46" s="37">
        <f>MAX(C60:C92)</f>
        <v>2250</v>
      </c>
      <c r="L46" s="18"/>
      <c r="M46" s="14"/>
      <c r="N46" s="47"/>
      <c r="AC46" s="29"/>
      <c r="AD46" s="42"/>
    </row>
    <row r="47" spans="5:14" ht="18" customHeight="1">
      <c r="E47" s="29"/>
      <c r="H47" s="55"/>
      <c r="I47" s="55"/>
      <c r="J47" s="55"/>
      <c r="K47" s="56"/>
      <c r="N47" s="30"/>
    </row>
    <row r="48" spans="8:14" ht="18" customHeight="1">
      <c r="H48" s="55"/>
      <c r="I48" s="55"/>
      <c r="J48" s="55"/>
      <c r="K48" s="56"/>
      <c r="N48" s="30"/>
    </row>
    <row r="49" spans="8:14" ht="12.75">
      <c r="H49" s="55"/>
      <c r="I49" s="55"/>
      <c r="J49" s="55"/>
      <c r="K49" s="56"/>
      <c r="N49" s="30"/>
    </row>
    <row r="50" ht="12.75">
      <c r="N50" s="30"/>
    </row>
    <row r="51" ht="12.75">
      <c r="N51" s="30"/>
    </row>
    <row r="52" spans="6:14" ht="12.75">
      <c r="F52" s="29"/>
      <c r="N52" s="30"/>
    </row>
    <row r="53" spans="1:14" ht="12.75">
      <c r="A53" s="19" t="s">
        <v>13</v>
      </c>
      <c r="F53" s="42"/>
      <c r="H53" s="57"/>
      <c r="I53" s="57"/>
      <c r="J53" s="57"/>
      <c r="N53" s="30"/>
    </row>
    <row r="54" spans="14:35" ht="12.75">
      <c r="N54" s="30"/>
      <c r="AI54" s="29"/>
    </row>
    <row r="55" spans="14:35" ht="12.75">
      <c r="N55" s="30"/>
      <c r="X55" s="29"/>
      <c r="AI55" s="29"/>
    </row>
    <row r="56" spans="14:35" ht="12.75">
      <c r="N56" s="30"/>
      <c r="AI56" s="29"/>
    </row>
    <row r="57" spans="14:35" ht="12.75">
      <c r="N57" s="30"/>
      <c r="AC57" s="29"/>
      <c r="AI57" s="29"/>
    </row>
    <row r="58" spans="14:35" ht="12.75">
      <c r="N58" s="30"/>
      <c r="AD58" s="29"/>
      <c r="AI58" s="29"/>
    </row>
    <row r="59" spans="14:35" ht="12.75">
      <c r="N59" s="30"/>
      <c r="AC59" s="29"/>
      <c r="AI59" s="29"/>
    </row>
    <row r="60" spans="1:35" ht="12.75">
      <c r="A60" s="19">
        <f aca="true" t="shared" si="2" ref="A60:A65">D10*F10</f>
        <v>15</v>
      </c>
      <c r="C60" s="19">
        <f aca="true" t="shared" si="3" ref="C60:C65">D10*J10</f>
        <v>0</v>
      </c>
      <c r="F60" s="19">
        <f aca="true" t="shared" si="4" ref="F60:F65">E10*F10</f>
        <v>15</v>
      </c>
      <c r="N60" s="30"/>
      <c r="AC60" s="29"/>
      <c r="AI60" s="29"/>
    </row>
    <row r="61" spans="1:30" ht="12.75">
      <c r="A61" s="19">
        <f t="shared" si="2"/>
        <v>0</v>
      </c>
      <c r="C61" s="19">
        <f t="shared" si="3"/>
        <v>0</v>
      </c>
      <c r="F61" s="19">
        <f t="shared" si="4"/>
        <v>0</v>
      </c>
      <c r="N61" s="30"/>
      <c r="AC61" s="29"/>
      <c r="AD61" s="32"/>
    </row>
    <row r="62" spans="1:30" ht="12.75">
      <c r="A62" s="19">
        <f t="shared" si="2"/>
        <v>0</v>
      </c>
      <c r="C62" s="19">
        <f t="shared" si="3"/>
        <v>0</v>
      </c>
      <c r="F62" s="19">
        <f t="shared" si="4"/>
        <v>0</v>
      </c>
      <c r="N62" s="30"/>
      <c r="AC62" s="29"/>
      <c r="AD62" s="32"/>
    </row>
    <row r="63" spans="1:30" ht="12.75">
      <c r="A63" s="19">
        <f t="shared" si="2"/>
        <v>900</v>
      </c>
      <c r="C63" s="19">
        <f t="shared" si="3"/>
        <v>1200</v>
      </c>
      <c r="F63" s="19">
        <f t="shared" si="4"/>
        <v>0</v>
      </c>
      <c r="N63" s="30"/>
      <c r="AC63" s="29"/>
      <c r="AD63" s="32"/>
    </row>
    <row r="64" spans="1:30" ht="12.75">
      <c r="A64" s="19">
        <f t="shared" si="2"/>
        <v>400</v>
      </c>
      <c r="C64" s="19">
        <f t="shared" si="3"/>
        <v>1200</v>
      </c>
      <c r="F64" s="19">
        <f t="shared" si="4"/>
        <v>0</v>
      </c>
      <c r="N64" s="30"/>
      <c r="X64" s="29"/>
      <c r="AC64" s="29"/>
      <c r="AD64" s="32"/>
    </row>
    <row r="65" spans="1:30" ht="12.75">
      <c r="A65" s="19">
        <f t="shared" si="2"/>
        <v>1350</v>
      </c>
      <c r="C65" s="19">
        <f t="shared" si="3"/>
        <v>1350</v>
      </c>
      <c r="F65" s="19">
        <f t="shared" si="4"/>
        <v>0</v>
      </c>
      <c r="N65" s="30"/>
      <c r="AC65" s="29"/>
      <c r="AD65" s="32"/>
    </row>
    <row r="66" spans="1:14" ht="12.75">
      <c r="A66" s="19">
        <f>D10*F10</f>
        <v>15</v>
      </c>
      <c r="C66" s="19">
        <f>D10*J10</f>
        <v>0</v>
      </c>
      <c r="F66" s="19">
        <f>E10*F10</f>
        <v>15</v>
      </c>
      <c r="N66" s="30"/>
    </row>
    <row r="67" spans="1:14" ht="12.75">
      <c r="A67" s="19">
        <f aca="true" t="shared" si="5" ref="A67:A92">D17*F17</f>
        <v>125</v>
      </c>
      <c r="C67" s="19">
        <f aca="true" t="shared" si="6" ref="C67:C92">D17*J17</f>
        <v>570</v>
      </c>
      <c r="F67" s="19">
        <f aca="true" t="shared" si="7" ref="F67:F92">E17*F17</f>
        <v>125</v>
      </c>
      <c r="N67" s="30"/>
    </row>
    <row r="68" spans="1:29" ht="12.75">
      <c r="A68" s="19">
        <f t="shared" si="5"/>
        <v>40</v>
      </c>
      <c r="C68" s="19">
        <f t="shared" si="6"/>
        <v>80</v>
      </c>
      <c r="F68" s="19">
        <f t="shared" si="7"/>
        <v>40</v>
      </c>
      <c r="N68" s="30"/>
      <c r="AC68" s="29"/>
    </row>
    <row r="69" spans="1:30" ht="12.75">
      <c r="A69" s="19">
        <f t="shared" si="5"/>
        <v>60</v>
      </c>
      <c r="C69" s="19">
        <f t="shared" si="6"/>
        <v>1600</v>
      </c>
      <c r="F69" s="19">
        <f t="shared" si="7"/>
        <v>60</v>
      </c>
      <c r="N69" s="30"/>
      <c r="AD69" s="29"/>
    </row>
    <row r="70" spans="1:30" ht="12.75">
      <c r="A70" s="19">
        <f t="shared" si="5"/>
        <v>30</v>
      </c>
      <c r="C70" s="19">
        <f t="shared" si="6"/>
        <v>60</v>
      </c>
      <c r="F70" s="19">
        <f t="shared" si="7"/>
        <v>30</v>
      </c>
      <c r="N70" s="30"/>
      <c r="AC70" s="29"/>
      <c r="AD70" s="32"/>
    </row>
    <row r="71" spans="1:30" ht="12.75">
      <c r="A71" s="19">
        <f>D21*F21</f>
        <v>45</v>
      </c>
      <c r="C71" s="19">
        <f t="shared" si="6"/>
        <v>135</v>
      </c>
      <c r="F71" s="19">
        <f>E21*F21</f>
        <v>45</v>
      </c>
      <c r="N71" s="30"/>
      <c r="AC71" s="29"/>
      <c r="AD71" s="32"/>
    </row>
    <row r="72" spans="1:30" ht="12.75">
      <c r="A72" s="19">
        <f t="shared" si="5"/>
        <v>120</v>
      </c>
      <c r="C72" s="19">
        <f t="shared" si="6"/>
        <v>360</v>
      </c>
      <c r="F72" s="19">
        <f t="shared" si="7"/>
        <v>0</v>
      </c>
      <c r="N72" s="30"/>
      <c r="X72" s="29"/>
      <c r="AC72" s="29"/>
      <c r="AD72" s="32"/>
    </row>
    <row r="73" spans="1:30" ht="12.75">
      <c r="A73" s="19">
        <f t="shared" si="5"/>
        <v>750</v>
      </c>
      <c r="C73" s="19">
        <f t="shared" si="6"/>
        <v>2250</v>
      </c>
      <c r="F73" s="19">
        <f t="shared" si="7"/>
        <v>0</v>
      </c>
      <c r="N73" s="30"/>
      <c r="AC73" s="29"/>
      <c r="AD73" s="32"/>
    </row>
    <row r="74" spans="1:30" ht="12.75">
      <c r="A74" s="19">
        <f t="shared" si="5"/>
        <v>0</v>
      </c>
      <c r="C74" s="19">
        <f t="shared" si="6"/>
        <v>0</v>
      </c>
      <c r="F74" s="19">
        <f t="shared" si="7"/>
        <v>0</v>
      </c>
      <c r="N74" s="30"/>
      <c r="AC74" s="29"/>
      <c r="AD74" s="32"/>
    </row>
    <row r="75" spans="1:14" ht="12.75">
      <c r="A75" s="19">
        <f t="shared" si="5"/>
        <v>0</v>
      </c>
      <c r="C75" s="19">
        <f t="shared" si="6"/>
        <v>0</v>
      </c>
      <c r="F75" s="19">
        <f t="shared" si="7"/>
        <v>0</v>
      </c>
      <c r="N75" s="30"/>
    </row>
    <row r="76" spans="1:14" ht="12.75">
      <c r="A76" s="19">
        <f t="shared" si="5"/>
        <v>6</v>
      </c>
      <c r="C76" s="19">
        <f t="shared" si="6"/>
        <v>0</v>
      </c>
      <c r="F76" s="19">
        <f t="shared" si="7"/>
        <v>6</v>
      </c>
      <c r="N76" s="30"/>
    </row>
    <row r="77" spans="1:14" ht="12.75">
      <c r="A77" s="19">
        <f t="shared" si="5"/>
        <v>800</v>
      </c>
      <c r="C77" s="19">
        <f t="shared" si="6"/>
        <v>100</v>
      </c>
      <c r="F77" s="19">
        <f t="shared" si="7"/>
        <v>0</v>
      </c>
      <c r="N77" s="30"/>
    </row>
    <row r="78" spans="1:14" ht="12.75">
      <c r="A78" s="19">
        <f t="shared" si="5"/>
        <v>500</v>
      </c>
      <c r="C78" s="19">
        <f t="shared" si="6"/>
        <v>1500</v>
      </c>
      <c r="F78" s="19">
        <f t="shared" si="7"/>
        <v>0</v>
      </c>
      <c r="N78" s="30"/>
    </row>
    <row r="79" spans="1:29" ht="12.75">
      <c r="A79" s="19">
        <f t="shared" si="5"/>
        <v>80</v>
      </c>
      <c r="C79" s="19">
        <f t="shared" si="6"/>
        <v>400</v>
      </c>
      <c r="F79" s="19">
        <f t="shared" si="7"/>
        <v>0</v>
      </c>
      <c r="N79" s="30"/>
      <c r="AC79" s="29"/>
    </row>
    <row r="80" spans="1:30" ht="12.75">
      <c r="A80" s="19">
        <f t="shared" si="5"/>
        <v>650</v>
      </c>
      <c r="C80" s="19">
        <f t="shared" si="6"/>
        <v>1950</v>
      </c>
      <c r="F80" s="19">
        <f t="shared" si="7"/>
        <v>0</v>
      </c>
      <c r="N80" s="30"/>
      <c r="X80" s="29"/>
      <c r="AC80" s="29"/>
      <c r="AD80" s="38"/>
    </row>
    <row r="81" spans="1:30" ht="12.75">
      <c r="A81" s="19">
        <f t="shared" si="5"/>
        <v>1000</v>
      </c>
      <c r="C81" s="19">
        <f t="shared" si="6"/>
        <v>1500</v>
      </c>
      <c r="F81" s="19">
        <f t="shared" si="7"/>
        <v>0</v>
      </c>
      <c r="N81" s="30"/>
      <c r="X81" s="29"/>
      <c r="AC81" s="29"/>
      <c r="AD81" s="38"/>
    </row>
    <row r="82" spans="1:24" ht="12.75">
      <c r="A82" s="19">
        <f t="shared" si="5"/>
        <v>4</v>
      </c>
      <c r="C82" s="19">
        <f t="shared" si="6"/>
        <v>25</v>
      </c>
      <c r="F82" s="19">
        <f t="shared" si="7"/>
        <v>4</v>
      </c>
      <c r="N82" s="30"/>
      <c r="X82" s="29"/>
    </row>
    <row r="83" spans="1:30" ht="12.75">
      <c r="A83" s="19">
        <f t="shared" si="5"/>
        <v>0</v>
      </c>
      <c r="C83" s="19">
        <f t="shared" si="6"/>
        <v>0</v>
      </c>
      <c r="F83" s="19">
        <f t="shared" si="7"/>
        <v>0</v>
      </c>
      <c r="N83" s="30"/>
      <c r="AC83" s="29"/>
      <c r="AD83" s="38"/>
    </row>
    <row r="84" spans="1:30" ht="12.75">
      <c r="A84" s="19">
        <f t="shared" si="5"/>
        <v>0</v>
      </c>
      <c r="C84" s="19">
        <f t="shared" si="6"/>
        <v>0</v>
      </c>
      <c r="F84" s="19">
        <f t="shared" si="7"/>
        <v>0</v>
      </c>
      <c r="N84" s="30"/>
      <c r="X84" s="29"/>
      <c r="Z84" s="32"/>
      <c r="AC84" s="29"/>
      <c r="AD84" s="38"/>
    </row>
    <row r="85" spans="1:30" ht="12.75">
      <c r="A85" s="19">
        <f t="shared" si="5"/>
        <v>0</v>
      </c>
      <c r="C85" s="19">
        <f t="shared" si="6"/>
        <v>0</v>
      </c>
      <c r="F85" s="19">
        <f t="shared" si="7"/>
        <v>0</v>
      </c>
      <c r="N85" s="30"/>
      <c r="X85" s="29"/>
      <c r="Z85" s="32"/>
      <c r="AC85" s="29"/>
      <c r="AD85" s="38"/>
    </row>
    <row r="86" spans="1:30" ht="12.75">
      <c r="A86" s="19">
        <f t="shared" si="5"/>
        <v>0</v>
      </c>
      <c r="C86" s="19">
        <f t="shared" si="6"/>
        <v>0</v>
      </c>
      <c r="F86" s="19">
        <f t="shared" si="7"/>
        <v>0</v>
      </c>
      <c r="N86" s="30"/>
      <c r="X86" s="29"/>
      <c r="Z86" s="32"/>
      <c r="AC86" s="29"/>
      <c r="AD86" s="38"/>
    </row>
    <row r="87" spans="1:30" ht="12.75">
      <c r="A87" s="19">
        <f t="shared" si="5"/>
        <v>0</v>
      </c>
      <c r="C87" s="19">
        <f t="shared" si="6"/>
        <v>0</v>
      </c>
      <c r="F87" s="19">
        <f t="shared" si="7"/>
        <v>0</v>
      </c>
      <c r="N87" s="30"/>
      <c r="X87" s="29"/>
      <c r="Z87" s="32"/>
      <c r="AC87" s="29"/>
      <c r="AD87" s="38"/>
    </row>
    <row r="88" spans="1:14" ht="12.75">
      <c r="A88" s="19">
        <f t="shared" si="5"/>
        <v>0</v>
      </c>
      <c r="C88" s="19">
        <f t="shared" si="6"/>
        <v>0</v>
      </c>
      <c r="F88" s="19">
        <f t="shared" si="7"/>
        <v>0</v>
      </c>
      <c r="N88" s="30"/>
    </row>
    <row r="89" spans="1:14" ht="12.75">
      <c r="A89" s="19">
        <f t="shared" si="5"/>
        <v>0</v>
      </c>
      <c r="C89" s="19">
        <f t="shared" si="6"/>
        <v>0</v>
      </c>
      <c r="F89" s="19">
        <f t="shared" si="7"/>
        <v>0</v>
      </c>
      <c r="N89" s="30"/>
    </row>
    <row r="90" spans="1:14" ht="12.75">
      <c r="A90" s="19">
        <f t="shared" si="5"/>
        <v>0</v>
      </c>
      <c r="C90" s="19">
        <f t="shared" si="6"/>
        <v>0</v>
      </c>
      <c r="F90" s="19">
        <f t="shared" si="7"/>
        <v>0</v>
      </c>
      <c r="N90" s="30"/>
    </row>
    <row r="91" spans="1:29" ht="12.75">
      <c r="A91" s="19">
        <f t="shared" si="5"/>
        <v>0</v>
      </c>
      <c r="C91" s="19">
        <f t="shared" si="6"/>
        <v>0</v>
      </c>
      <c r="F91" s="19">
        <f t="shared" si="7"/>
        <v>0</v>
      </c>
      <c r="N91" s="30"/>
      <c r="AC91" s="29"/>
    </row>
    <row r="92" spans="1:29" ht="12.75">
      <c r="A92" s="19">
        <f t="shared" si="5"/>
        <v>0</v>
      </c>
      <c r="C92" s="19">
        <f t="shared" si="6"/>
        <v>0</v>
      </c>
      <c r="F92" s="19">
        <f t="shared" si="7"/>
        <v>0</v>
      </c>
      <c r="N92" s="30"/>
      <c r="AC92" s="29"/>
    </row>
    <row r="93" spans="8:29" ht="12.75">
      <c r="H93" s="19"/>
      <c r="I93" s="19"/>
      <c r="J93" s="19"/>
      <c r="K93" s="19"/>
      <c r="L93" s="19"/>
      <c r="AC93" s="29"/>
    </row>
    <row r="94" spans="8:12" ht="12.75">
      <c r="H94" s="19"/>
      <c r="I94" s="19"/>
      <c r="J94" s="19"/>
      <c r="K94" s="19"/>
      <c r="L94" s="19"/>
    </row>
    <row r="95" spans="8:29" ht="12.75">
      <c r="H95" s="19"/>
      <c r="I95" s="19"/>
      <c r="J95" s="19"/>
      <c r="K95" s="19"/>
      <c r="L95" s="19"/>
      <c r="AC95" s="29"/>
    </row>
    <row r="97" spans="22:29" ht="12.75">
      <c r="V97" s="19"/>
      <c r="AC97" s="29"/>
    </row>
    <row r="98" spans="22:29" ht="12.75">
      <c r="V98" s="19"/>
      <c r="AC98" s="29"/>
    </row>
    <row r="99" spans="22:29" ht="12.75">
      <c r="V99" s="19"/>
      <c r="AC99" s="29"/>
    </row>
  </sheetData>
  <mergeCells count="1">
    <mergeCell ref="A5:L6"/>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N99"/>
  <sheetViews>
    <sheetView workbookViewId="0" topLeftCell="A1">
      <pane ySplit="3660" topLeftCell="BM10" activePane="topLeft" state="split"/>
      <selection pane="topLeft" activeCell="R5" sqref="R5"/>
      <selection pane="bottomLeft" activeCell="A9" sqref="A9"/>
    </sheetView>
  </sheetViews>
  <sheetFormatPr defaultColWidth="9.00390625" defaultRowHeight="12"/>
  <cols>
    <col min="1" max="1" width="22.625" style="19" customWidth="1"/>
    <col min="2" max="2" width="4.25390625" style="54" customWidth="1"/>
    <col min="3" max="4" width="5.625" style="19" customWidth="1"/>
    <col min="5" max="5" width="9.375" style="19" customWidth="1"/>
    <col min="6" max="6" width="5.75390625" style="19" customWidth="1"/>
    <col min="7" max="7" width="6.00390625" style="19" customWidth="1"/>
    <col min="8" max="8" width="5.625" style="42" customWidth="1"/>
    <col min="9" max="9" width="13.75390625" style="42" customWidth="1"/>
    <col min="10" max="10" width="6.125" style="42" customWidth="1"/>
    <col min="11" max="11" width="9.125" style="41" customWidth="1"/>
    <col min="12" max="12" width="8.125" style="20" customWidth="1"/>
    <col min="13" max="13" width="6.25390625" style="19" customWidth="1"/>
    <col min="14" max="14" width="13.75390625" style="19" customWidth="1"/>
    <col min="15" max="16" width="10.875" style="19" customWidth="1"/>
    <col min="17" max="17" width="5.00390625" style="19" customWidth="1"/>
    <col min="18" max="18" width="28.375" style="19" customWidth="1"/>
    <col min="19" max="19" width="10.25390625" style="19" customWidth="1"/>
    <col min="20" max="20" width="10.00390625" style="19" customWidth="1"/>
    <col min="21" max="21" width="12.125" style="19" customWidth="1"/>
    <col min="22" max="22" width="8.375" style="20" customWidth="1"/>
    <col min="23" max="23" width="3.00390625" style="19" customWidth="1"/>
    <col min="24" max="48" width="5.875" style="19" customWidth="1"/>
    <col min="49" max="51" width="6.25390625" style="19" customWidth="1"/>
    <col min="52" max="69" width="9.25390625" style="19" customWidth="1"/>
    <col min="70" max="16384" width="10.875" style="19" customWidth="1"/>
  </cols>
  <sheetData>
    <row r="1" spans="1:14" ht="18" customHeight="1">
      <c r="A1" s="14" t="s">
        <v>19</v>
      </c>
      <c r="B1" s="15"/>
      <c r="C1" s="14"/>
      <c r="D1" s="14"/>
      <c r="E1" s="14"/>
      <c r="F1" s="14"/>
      <c r="G1" s="14"/>
      <c r="H1" s="16"/>
      <c r="I1" s="16"/>
      <c r="J1" s="16"/>
      <c r="K1" s="17"/>
      <c r="L1" s="18"/>
      <c r="M1" s="14"/>
      <c r="N1" s="14"/>
    </row>
    <row r="2" spans="1:14" ht="18" customHeight="1">
      <c r="A2" s="14" t="s">
        <v>25</v>
      </c>
      <c r="B2" s="15"/>
      <c r="C2" s="14"/>
      <c r="D2" s="14"/>
      <c r="E2" s="14"/>
      <c r="F2" s="14"/>
      <c r="G2" s="14"/>
      <c r="H2" s="16"/>
      <c r="I2" s="16"/>
      <c r="J2" s="16"/>
      <c r="K2" s="17"/>
      <c r="L2" s="18"/>
      <c r="M2" s="14"/>
      <c r="N2" s="14"/>
    </row>
    <row r="3" spans="1:14" ht="18" customHeight="1">
      <c r="A3" s="14" t="s">
        <v>24</v>
      </c>
      <c r="B3" s="15"/>
      <c r="C3" s="14"/>
      <c r="D3" s="14"/>
      <c r="E3" s="14"/>
      <c r="F3" s="14"/>
      <c r="G3" s="14"/>
      <c r="H3" s="16"/>
      <c r="I3" s="16"/>
      <c r="J3" s="16"/>
      <c r="K3" s="17"/>
      <c r="L3" s="18"/>
      <c r="M3" s="14"/>
      <c r="N3" s="14"/>
    </row>
    <row r="4" spans="1:14" ht="7.5" customHeight="1">
      <c r="A4" s="14"/>
      <c r="B4" s="15"/>
      <c r="C4" s="14"/>
      <c r="D4" s="14"/>
      <c r="E4" s="14"/>
      <c r="F4" s="14"/>
      <c r="G4" s="14"/>
      <c r="H4" s="16"/>
      <c r="I4" s="16"/>
      <c r="J4" s="16"/>
      <c r="K4" s="17"/>
      <c r="L4" s="18"/>
      <c r="M4" s="14"/>
      <c r="N4" s="14"/>
    </row>
    <row r="5" spans="1:14" ht="34.5" customHeight="1">
      <c r="A5" s="58" t="s">
        <v>27</v>
      </c>
      <c r="B5" s="58"/>
      <c r="C5" s="58"/>
      <c r="D5" s="58"/>
      <c r="E5" s="58"/>
      <c r="F5" s="58"/>
      <c r="G5" s="58"/>
      <c r="H5" s="58"/>
      <c r="I5" s="58"/>
      <c r="J5" s="58"/>
      <c r="K5" s="58"/>
      <c r="L5" s="58"/>
      <c r="M5" s="21"/>
      <c r="N5" s="21"/>
    </row>
    <row r="6" spans="1:14" ht="34.5" customHeight="1">
      <c r="A6" s="58"/>
      <c r="B6" s="58"/>
      <c r="C6" s="58"/>
      <c r="D6" s="58"/>
      <c r="E6" s="58"/>
      <c r="F6" s="58"/>
      <c r="G6" s="58"/>
      <c r="H6" s="58"/>
      <c r="I6" s="58"/>
      <c r="J6" s="58"/>
      <c r="K6" s="58"/>
      <c r="L6" s="58"/>
      <c r="M6" s="21"/>
      <c r="N6" s="21"/>
    </row>
    <row r="7" spans="1:14" ht="7.5" customHeight="1">
      <c r="A7" s="14"/>
      <c r="B7" s="15"/>
      <c r="C7" s="14"/>
      <c r="D7" s="14"/>
      <c r="E7" s="14"/>
      <c r="F7" s="14"/>
      <c r="G7" s="14"/>
      <c r="H7" s="16"/>
      <c r="I7" s="16"/>
      <c r="J7" s="16"/>
      <c r="K7" s="17"/>
      <c r="L7" s="18"/>
      <c r="M7" s="14"/>
      <c r="N7" s="14"/>
    </row>
    <row r="8" spans="1:40" ht="18" customHeight="1">
      <c r="A8" s="22"/>
      <c r="B8" s="23"/>
      <c r="C8" s="24"/>
      <c r="D8" s="23" t="s">
        <v>20</v>
      </c>
      <c r="E8" s="23" t="s">
        <v>22</v>
      </c>
      <c r="F8" s="23" t="s">
        <v>0</v>
      </c>
      <c r="G8" s="23" t="s">
        <v>1</v>
      </c>
      <c r="H8" s="25" t="s">
        <v>2</v>
      </c>
      <c r="I8" s="23" t="s">
        <v>14</v>
      </c>
      <c r="J8" s="23" t="s">
        <v>4</v>
      </c>
      <c r="K8" s="26" t="s">
        <v>16</v>
      </c>
      <c r="L8" s="27" t="s">
        <v>3</v>
      </c>
      <c r="M8" s="14"/>
      <c r="N8" s="14"/>
      <c r="O8" s="28"/>
      <c r="P8" s="28"/>
      <c r="X8" s="29"/>
      <c r="AC8" s="29"/>
      <c r="AJ8" s="30"/>
      <c r="AK8" s="31"/>
      <c r="AL8" s="31"/>
      <c r="AM8" s="32"/>
      <c r="AN8" s="33"/>
    </row>
    <row r="9" spans="1:40" ht="18" customHeight="1">
      <c r="A9" s="9" t="s">
        <v>18</v>
      </c>
      <c r="B9" s="10" t="s">
        <v>17</v>
      </c>
      <c r="C9" s="10" t="s">
        <v>5</v>
      </c>
      <c r="D9" s="10" t="s">
        <v>21</v>
      </c>
      <c r="E9" s="10" t="s">
        <v>23</v>
      </c>
      <c r="F9" s="10" t="s">
        <v>6</v>
      </c>
      <c r="G9" s="10" t="s">
        <v>7</v>
      </c>
      <c r="H9" s="11" t="s">
        <v>15</v>
      </c>
      <c r="I9" s="10" t="s">
        <v>6</v>
      </c>
      <c r="J9" s="10" t="s">
        <v>6</v>
      </c>
      <c r="K9" s="12" t="s">
        <v>7</v>
      </c>
      <c r="L9" s="13" t="s">
        <v>8</v>
      </c>
      <c r="M9" s="14"/>
      <c r="N9" s="14"/>
      <c r="O9" s="28"/>
      <c r="P9" s="28"/>
      <c r="Q9" s="29"/>
      <c r="R9" s="30"/>
      <c r="S9" s="29"/>
      <c r="T9" s="29"/>
      <c r="U9" s="29"/>
      <c r="V9" s="34"/>
      <c r="AC9" s="29"/>
      <c r="AJ9" s="30"/>
      <c r="AK9" s="32"/>
      <c r="AL9" s="32"/>
      <c r="AM9" s="32"/>
      <c r="AN9" s="33"/>
    </row>
    <row r="10" spans="1:40" ht="18" customHeight="1">
      <c r="A10" s="1" t="s">
        <v>51</v>
      </c>
      <c r="B10" s="2">
        <v>4</v>
      </c>
      <c r="C10" s="3">
        <v>117</v>
      </c>
      <c r="D10" s="3">
        <v>1</v>
      </c>
      <c r="E10" s="2">
        <v>1</v>
      </c>
      <c r="F10" s="4">
        <v>60</v>
      </c>
      <c r="G10" s="5">
        <v>5</v>
      </c>
      <c r="H10" s="6">
        <v>7</v>
      </c>
      <c r="I10" s="2">
        <v>6</v>
      </c>
      <c r="J10" s="4">
        <v>0</v>
      </c>
      <c r="K10" s="7">
        <f aca="true" t="shared" si="0" ref="K10:K42">(B10*F10*G10*H10/7)+((I10*(168-G10*H10))/7)</f>
        <v>1314</v>
      </c>
      <c r="L10" s="8">
        <f aca="true" t="shared" si="1" ref="L10:L42">(K10/$K$43)</f>
        <v>0.13857992489444163</v>
      </c>
      <c r="M10" s="14"/>
      <c r="N10" s="14"/>
      <c r="O10" s="35"/>
      <c r="P10" s="35"/>
      <c r="Q10" s="36"/>
      <c r="R10" s="36"/>
      <c r="S10" s="36"/>
      <c r="T10" s="36"/>
      <c r="AC10" s="29"/>
      <c r="AJ10" s="30"/>
      <c r="AK10" s="32"/>
      <c r="AL10" s="32"/>
      <c r="AM10" s="32"/>
      <c r="AN10" s="33"/>
    </row>
    <row r="11" spans="1:40" ht="18" customHeight="1">
      <c r="A11" s="1" t="s">
        <v>52</v>
      </c>
      <c r="B11" s="2">
        <v>1</v>
      </c>
      <c r="C11" s="3">
        <v>12</v>
      </c>
      <c r="D11" s="3">
        <v>1</v>
      </c>
      <c r="E11" s="2">
        <v>1</v>
      </c>
      <c r="F11" s="4">
        <v>141</v>
      </c>
      <c r="G11" s="5">
        <v>10</v>
      </c>
      <c r="H11" s="6">
        <v>7</v>
      </c>
      <c r="I11" s="3">
        <v>0</v>
      </c>
      <c r="J11" s="37">
        <v>1300</v>
      </c>
      <c r="K11" s="7">
        <f t="shared" si="0"/>
        <v>1410</v>
      </c>
      <c r="L11" s="8">
        <f t="shared" si="1"/>
        <v>0.1487044856173232</v>
      </c>
      <c r="M11" s="14"/>
      <c r="N11" s="14"/>
      <c r="O11" s="35"/>
      <c r="P11" s="35"/>
      <c r="Q11" s="36"/>
      <c r="R11" s="36"/>
      <c r="S11" s="36"/>
      <c r="T11" s="36"/>
      <c r="AC11" s="29"/>
      <c r="AJ11" s="30"/>
      <c r="AK11" s="32"/>
      <c r="AL11" s="32"/>
      <c r="AM11" s="32"/>
      <c r="AN11" s="33"/>
    </row>
    <row r="12" spans="1:40" ht="18" customHeight="1">
      <c r="A12" s="1" t="s">
        <v>30</v>
      </c>
      <c r="B12" s="2">
        <v>1</v>
      </c>
      <c r="C12" s="3">
        <v>117</v>
      </c>
      <c r="D12" s="3">
        <v>0</v>
      </c>
      <c r="E12" s="2">
        <v>0</v>
      </c>
      <c r="F12" s="4">
        <v>350</v>
      </c>
      <c r="G12" s="5">
        <v>0.1</v>
      </c>
      <c r="H12" s="6">
        <v>2</v>
      </c>
      <c r="I12" s="3">
        <v>0</v>
      </c>
      <c r="J12" s="37">
        <v>1050</v>
      </c>
      <c r="K12" s="7">
        <f t="shared" si="0"/>
        <v>10</v>
      </c>
      <c r="L12" s="8">
        <f t="shared" si="1"/>
        <v>0.0010546417419668311</v>
      </c>
      <c r="M12" s="14"/>
      <c r="N12" s="14"/>
      <c r="O12" s="35"/>
      <c r="P12" s="35"/>
      <c r="Q12" s="36"/>
      <c r="S12" s="36"/>
      <c r="T12" s="36"/>
      <c r="X12" s="29"/>
      <c r="Y12" s="38"/>
      <c r="AC12" s="29"/>
      <c r="AJ12" s="30"/>
      <c r="AK12" s="31"/>
      <c r="AL12" s="31"/>
      <c r="AM12" s="32"/>
      <c r="AN12" s="33"/>
    </row>
    <row r="13" spans="1:40" ht="18" customHeight="1">
      <c r="A13" s="1" t="s">
        <v>31</v>
      </c>
      <c r="B13" s="2">
        <v>1</v>
      </c>
      <c r="C13" s="3">
        <v>117</v>
      </c>
      <c r="D13" s="3">
        <v>1</v>
      </c>
      <c r="E13" s="2">
        <v>0</v>
      </c>
      <c r="F13" s="4">
        <v>900</v>
      </c>
      <c r="G13" s="5">
        <v>0.25</v>
      </c>
      <c r="H13" s="6">
        <v>7</v>
      </c>
      <c r="I13" s="3">
        <v>4</v>
      </c>
      <c r="J13" s="37">
        <v>1200</v>
      </c>
      <c r="K13" s="7">
        <f t="shared" si="0"/>
        <v>320</v>
      </c>
      <c r="L13" s="8">
        <f t="shared" si="1"/>
        <v>0.033748535742938596</v>
      </c>
      <c r="M13" s="14"/>
      <c r="N13" s="14"/>
      <c r="O13" s="35"/>
      <c r="P13" s="35"/>
      <c r="Q13" s="36"/>
      <c r="S13" s="36"/>
      <c r="T13" s="36"/>
      <c r="X13" s="29"/>
      <c r="AC13" s="29"/>
      <c r="AD13" s="38"/>
      <c r="AJ13" s="30"/>
      <c r="AK13" s="31"/>
      <c r="AL13" s="31"/>
      <c r="AM13" s="32"/>
      <c r="AN13" s="33"/>
    </row>
    <row r="14" spans="1:40" ht="18" customHeight="1">
      <c r="A14" s="1" t="s">
        <v>32</v>
      </c>
      <c r="B14" s="2">
        <v>1</v>
      </c>
      <c r="C14" s="3">
        <v>117</v>
      </c>
      <c r="D14" s="3">
        <v>1</v>
      </c>
      <c r="E14" s="2">
        <v>0</v>
      </c>
      <c r="F14" s="4">
        <v>400</v>
      </c>
      <c r="G14" s="5">
        <v>0.1</v>
      </c>
      <c r="H14" s="6">
        <v>5</v>
      </c>
      <c r="I14" s="3">
        <v>0</v>
      </c>
      <c r="J14" s="37">
        <v>1200</v>
      </c>
      <c r="K14" s="7">
        <f t="shared" si="0"/>
        <v>28.571428571428573</v>
      </c>
      <c r="L14" s="8">
        <f t="shared" si="1"/>
        <v>0.003013262119905232</v>
      </c>
      <c r="M14" s="14"/>
      <c r="N14" s="14"/>
      <c r="O14" s="35"/>
      <c r="P14" s="35"/>
      <c r="S14" s="36"/>
      <c r="T14" s="36"/>
      <c r="X14" s="29"/>
      <c r="AC14" s="29"/>
      <c r="AJ14" s="30"/>
      <c r="AK14" s="31"/>
      <c r="AL14" s="31"/>
      <c r="AM14" s="32"/>
      <c r="AN14" s="33"/>
    </row>
    <row r="15" spans="1:40" ht="18" customHeight="1">
      <c r="A15" s="1" t="s">
        <v>33</v>
      </c>
      <c r="B15" s="2">
        <v>1</v>
      </c>
      <c r="C15" s="3">
        <v>117</v>
      </c>
      <c r="D15" s="3">
        <v>1</v>
      </c>
      <c r="E15" s="2">
        <v>0</v>
      </c>
      <c r="F15" s="4">
        <v>1350</v>
      </c>
      <c r="G15" s="5">
        <v>0.1</v>
      </c>
      <c r="H15" s="6">
        <v>7</v>
      </c>
      <c r="I15" s="3">
        <v>0</v>
      </c>
      <c r="J15" s="37">
        <v>1350</v>
      </c>
      <c r="K15" s="7">
        <f t="shared" si="0"/>
        <v>135</v>
      </c>
      <c r="L15" s="8">
        <f t="shared" si="1"/>
        <v>0.01423766351655222</v>
      </c>
      <c r="M15" s="14"/>
      <c r="N15" s="14"/>
      <c r="O15" s="35"/>
      <c r="P15" s="35"/>
      <c r="Q15" s="36"/>
      <c r="S15" s="36"/>
      <c r="T15" s="36"/>
      <c r="X15" s="29"/>
      <c r="AC15" s="39"/>
      <c r="AH15" s="36"/>
      <c r="AJ15" s="30"/>
      <c r="AK15" s="31"/>
      <c r="AL15" s="31"/>
      <c r="AM15" s="32"/>
      <c r="AN15" s="33"/>
    </row>
    <row r="16" spans="1:40" ht="18" customHeight="1">
      <c r="A16" s="1" t="s">
        <v>34</v>
      </c>
      <c r="B16" s="2">
        <v>1</v>
      </c>
      <c r="C16" s="3">
        <v>117</v>
      </c>
      <c r="D16" s="3">
        <v>1</v>
      </c>
      <c r="E16" s="2">
        <v>0</v>
      </c>
      <c r="F16" s="4">
        <v>150</v>
      </c>
      <c r="G16" s="5">
        <v>0.05</v>
      </c>
      <c r="H16" s="6">
        <v>7</v>
      </c>
      <c r="I16" s="3">
        <v>0</v>
      </c>
      <c r="J16" s="37">
        <v>200</v>
      </c>
      <c r="K16" s="7">
        <f t="shared" si="0"/>
        <v>7.5</v>
      </c>
      <c r="L16" s="8">
        <f t="shared" si="1"/>
        <v>0.0007909813064751233</v>
      </c>
      <c r="M16" s="14"/>
      <c r="N16" s="14"/>
      <c r="O16" s="35"/>
      <c r="P16" s="35"/>
      <c r="Q16" s="36"/>
      <c r="S16" s="36"/>
      <c r="T16" s="36"/>
      <c r="X16" s="29"/>
      <c r="AC16" s="29"/>
      <c r="AH16" s="36"/>
      <c r="AJ16" s="30"/>
      <c r="AK16" s="31"/>
      <c r="AL16" s="31"/>
      <c r="AM16" s="32"/>
      <c r="AN16" s="33"/>
    </row>
    <row r="17" spans="1:40" ht="18" customHeight="1">
      <c r="A17" s="1" t="s">
        <v>35</v>
      </c>
      <c r="B17" s="2">
        <v>1</v>
      </c>
      <c r="C17" s="3">
        <v>117</v>
      </c>
      <c r="D17" s="3">
        <v>1</v>
      </c>
      <c r="E17" s="2">
        <v>1</v>
      </c>
      <c r="F17" s="4">
        <v>125</v>
      </c>
      <c r="G17" s="5">
        <v>5</v>
      </c>
      <c r="H17" s="6">
        <v>7</v>
      </c>
      <c r="I17" s="3">
        <v>20</v>
      </c>
      <c r="J17" s="37">
        <v>570</v>
      </c>
      <c r="K17" s="7">
        <f t="shared" si="0"/>
        <v>1005</v>
      </c>
      <c r="L17" s="8">
        <f t="shared" si="1"/>
        <v>0.10599149506766653</v>
      </c>
      <c r="M17" s="14"/>
      <c r="N17" s="14"/>
      <c r="O17" s="35"/>
      <c r="P17" s="35"/>
      <c r="Q17" s="36"/>
      <c r="S17" s="36"/>
      <c r="T17" s="36"/>
      <c r="AC17" s="29"/>
      <c r="AH17" s="36"/>
      <c r="AJ17" s="30"/>
      <c r="AK17" s="31"/>
      <c r="AL17" s="31"/>
      <c r="AM17" s="32"/>
      <c r="AN17" s="33"/>
    </row>
    <row r="18" spans="1:40" ht="18" customHeight="1">
      <c r="A18" s="1" t="s">
        <v>36</v>
      </c>
      <c r="B18" s="2">
        <v>1</v>
      </c>
      <c r="C18" s="3">
        <v>117</v>
      </c>
      <c r="D18" s="3">
        <v>1</v>
      </c>
      <c r="E18" s="2">
        <v>1</v>
      </c>
      <c r="F18" s="4">
        <v>40</v>
      </c>
      <c r="G18" s="5">
        <v>5</v>
      </c>
      <c r="H18" s="6">
        <v>7</v>
      </c>
      <c r="I18" s="3">
        <v>15</v>
      </c>
      <c r="J18" s="37">
        <v>80</v>
      </c>
      <c r="K18" s="7">
        <f t="shared" si="0"/>
        <v>485</v>
      </c>
      <c r="L18" s="8">
        <f t="shared" si="1"/>
        <v>0.05115012448539131</v>
      </c>
      <c r="M18" s="14"/>
      <c r="N18" s="14"/>
      <c r="O18" s="35"/>
      <c r="P18" s="35"/>
      <c r="Q18" s="36"/>
      <c r="S18" s="36"/>
      <c r="T18" s="36"/>
      <c r="AC18" s="29"/>
      <c r="AH18" s="36"/>
      <c r="AJ18" s="30"/>
      <c r="AK18" s="31"/>
      <c r="AL18" s="31"/>
      <c r="AM18" s="32"/>
      <c r="AN18" s="33"/>
    </row>
    <row r="19" spans="1:40" ht="18" customHeight="1">
      <c r="A19" s="1" t="s">
        <v>37</v>
      </c>
      <c r="B19" s="2">
        <v>1</v>
      </c>
      <c r="C19" s="3">
        <v>117</v>
      </c>
      <c r="D19" s="3">
        <v>1</v>
      </c>
      <c r="E19" s="2">
        <v>1</v>
      </c>
      <c r="F19" s="4">
        <v>60</v>
      </c>
      <c r="G19" s="5">
        <v>5</v>
      </c>
      <c r="H19" s="6">
        <v>7</v>
      </c>
      <c r="I19" s="3">
        <v>22</v>
      </c>
      <c r="J19" s="37">
        <v>1600</v>
      </c>
      <c r="K19" s="7">
        <f t="shared" si="0"/>
        <v>718</v>
      </c>
      <c r="L19" s="8">
        <f t="shared" si="1"/>
        <v>0.07572327707321848</v>
      </c>
      <c r="M19" s="14"/>
      <c r="N19" s="14"/>
      <c r="O19" s="35"/>
      <c r="P19" s="35"/>
      <c r="Q19" s="36"/>
      <c r="S19" s="36"/>
      <c r="T19" s="36"/>
      <c r="X19" s="29"/>
      <c r="AC19" s="39"/>
      <c r="AH19" s="36"/>
      <c r="AJ19" s="30"/>
      <c r="AK19" s="31"/>
      <c r="AL19" s="31"/>
      <c r="AM19" s="32"/>
      <c r="AN19" s="33"/>
    </row>
    <row r="20" spans="1:40" ht="18" customHeight="1">
      <c r="A20" s="1" t="s">
        <v>36</v>
      </c>
      <c r="B20" s="2">
        <v>1</v>
      </c>
      <c r="C20" s="3">
        <v>117</v>
      </c>
      <c r="D20" s="3">
        <v>1</v>
      </c>
      <c r="E20" s="2">
        <v>1</v>
      </c>
      <c r="F20" s="4">
        <v>40</v>
      </c>
      <c r="G20" s="5">
        <v>5</v>
      </c>
      <c r="H20" s="6">
        <v>7</v>
      </c>
      <c r="I20" s="3">
        <v>15</v>
      </c>
      <c r="J20" s="37">
        <v>80</v>
      </c>
      <c r="K20" s="7">
        <f t="shared" si="0"/>
        <v>485</v>
      </c>
      <c r="L20" s="8">
        <f t="shared" si="1"/>
        <v>0.05115012448539131</v>
      </c>
      <c r="M20" s="14"/>
      <c r="N20" s="14"/>
      <c r="O20" s="35"/>
      <c r="P20" s="35"/>
      <c r="Q20" s="36"/>
      <c r="S20" s="36"/>
      <c r="T20" s="36"/>
      <c r="X20" s="29"/>
      <c r="AC20" s="29"/>
      <c r="AD20" s="33"/>
      <c r="AH20" s="36"/>
      <c r="AJ20" s="30"/>
      <c r="AK20" s="31"/>
      <c r="AL20" s="31"/>
      <c r="AM20" s="32"/>
      <c r="AN20" s="33"/>
    </row>
    <row r="21" spans="1:40" ht="18" customHeight="1">
      <c r="A21" s="1" t="s">
        <v>38</v>
      </c>
      <c r="B21" s="2">
        <v>1</v>
      </c>
      <c r="C21" s="3">
        <v>117</v>
      </c>
      <c r="D21" s="3">
        <v>1</v>
      </c>
      <c r="E21" s="2">
        <v>1</v>
      </c>
      <c r="F21" s="4">
        <v>30</v>
      </c>
      <c r="G21" s="5">
        <v>8</v>
      </c>
      <c r="H21" s="6">
        <v>5</v>
      </c>
      <c r="I21" s="3">
        <v>3</v>
      </c>
      <c r="J21" s="37">
        <v>60</v>
      </c>
      <c r="K21" s="7">
        <f t="shared" si="0"/>
        <v>226.28571428571428</v>
      </c>
      <c r="L21" s="8">
        <f t="shared" si="1"/>
        <v>0.023865035989649435</v>
      </c>
      <c r="M21" s="14"/>
      <c r="N21" s="14"/>
      <c r="O21" s="35"/>
      <c r="P21" s="35"/>
      <c r="Q21" s="36"/>
      <c r="S21" s="36"/>
      <c r="T21" s="36"/>
      <c r="X21" s="29"/>
      <c r="AC21" s="29"/>
      <c r="AH21" s="36"/>
      <c r="AJ21" s="30"/>
      <c r="AK21" s="31"/>
      <c r="AL21" s="31"/>
      <c r="AM21" s="32"/>
      <c r="AN21" s="33"/>
    </row>
    <row r="22" spans="1:40" ht="18" customHeight="1">
      <c r="A22" s="1" t="s">
        <v>37</v>
      </c>
      <c r="B22" s="2">
        <v>1</v>
      </c>
      <c r="C22" s="3">
        <v>117</v>
      </c>
      <c r="D22" s="3">
        <v>1</v>
      </c>
      <c r="E22" s="2">
        <v>1</v>
      </c>
      <c r="F22" s="4">
        <v>60</v>
      </c>
      <c r="G22" s="5">
        <v>5</v>
      </c>
      <c r="H22" s="6">
        <v>7</v>
      </c>
      <c r="I22" s="3">
        <v>22</v>
      </c>
      <c r="J22" s="37">
        <v>1600</v>
      </c>
      <c r="K22" s="7">
        <f t="shared" si="0"/>
        <v>718</v>
      </c>
      <c r="L22" s="8">
        <f t="shared" si="1"/>
        <v>0.07572327707321848</v>
      </c>
      <c r="M22" s="14"/>
      <c r="N22" s="14"/>
      <c r="O22" s="35"/>
      <c r="P22" s="35"/>
      <c r="Q22" s="36"/>
      <c r="S22" s="36"/>
      <c r="T22" s="36"/>
      <c r="X22" s="29"/>
      <c r="AC22" s="29"/>
      <c r="AH22" s="36"/>
      <c r="AJ22" s="30"/>
      <c r="AK22" s="31"/>
      <c r="AL22" s="31"/>
      <c r="AM22" s="32"/>
      <c r="AN22" s="33"/>
    </row>
    <row r="23" spans="1:40" ht="18" customHeight="1">
      <c r="A23" s="1" t="s">
        <v>39</v>
      </c>
      <c r="B23" s="2">
        <v>1</v>
      </c>
      <c r="C23" s="3">
        <v>117</v>
      </c>
      <c r="D23" s="3">
        <v>1</v>
      </c>
      <c r="E23" s="2">
        <v>1</v>
      </c>
      <c r="F23" s="4">
        <v>45</v>
      </c>
      <c r="G23" s="5">
        <v>6</v>
      </c>
      <c r="H23" s="6">
        <v>3</v>
      </c>
      <c r="I23" s="3">
        <v>3</v>
      </c>
      <c r="J23" s="37">
        <v>135</v>
      </c>
      <c r="K23" s="7">
        <f t="shared" si="0"/>
        <v>180</v>
      </c>
      <c r="L23" s="8">
        <f t="shared" si="1"/>
        <v>0.018983551355402962</v>
      </c>
      <c r="M23" s="14"/>
      <c r="N23" s="14"/>
      <c r="O23" s="35"/>
      <c r="P23" s="35"/>
      <c r="Q23" s="36"/>
      <c r="R23" s="36"/>
      <c r="S23" s="36"/>
      <c r="T23" s="36"/>
      <c r="AC23" s="29"/>
      <c r="AH23" s="36"/>
      <c r="AI23" s="36"/>
      <c r="AJ23" s="40"/>
      <c r="AK23" s="31"/>
      <c r="AL23" s="31"/>
      <c r="AM23" s="32"/>
      <c r="AN23" s="33"/>
    </row>
    <row r="24" spans="1:40" ht="18" customHeight="1">
      <c r="A24" s="1" t="s">
        <v>40</v>
      </c>
      <c r="B24" s="2">
        <v>1</v>
      </c>
      <c r="C24" s="3">
        <v>117</v>
      </c>
      <c r="D24" s="3">
        <v>1</v>
      </c>
      <c r="E24" s="2">
        <v>0</v>
      </c>
      <c r="F24" s="4">
        <v>120</v>
      </c>
      <c r="G24" s="5">
        <v>0.25</v>
      </c>
      <c r="H24" s="6">
        <v>3</v>
      </c>
      <c r="I24" s="3">
        <v>3</v>
      </c>
      <c r="J24" s="37">
        <v>360</v>
      </c>
      <c r="K24" s="7">
        <f t="shared" si="0"/>
        <v>84.53571428571429</v>
      </c>
      <c r="L24" s="8">
        <f t="shared" si="1"/>
        <v>0.008915489297269605</v>
      </c>
      <c r="M24" s="14"/>
      <c r="N24" s="14"/>
      <c r="O24" s="35"/>
      <c r="P24" s="35"/>
      <c r="Q24" s="36"/>
      <c r="R24" s="36"/>
      <c r="S24" s="36"/>
      <c r="T24" s="36"/>
      <c r="AC24" s="29"/>
      <c r="AD24" s="41"/>
      <c r="AH24" s="36"/>
      <c r="AI24" s="36"/>
      <c r="AJ24" s="40"/>
      <c r="AK24" s="31"/>
      <c r="AL24" s="31"/>
      <c r="AM24" s="32"/>
      <c r="AN24" s="33"/>
    </row>
    <row r="25" spans="1:40" ht="18" customHeight="1">
      <c r="A25" s="1" t="s">
        <v>41</v>
      </c>
      <c r="B25" s="2">
        <v>1</v>
      </c>
      <c r="C25" s="3">
        <v>117</v>
      </c>
      <c r="D25" s="3">
        <v>1</v>
      </c>
      <c r="E25" s="2">
        <v>0</v>
      </c>
      <c r="F25" s="4">
        <v>750</v>
      </c>
      <c r="G25" s="5">
        <v>0.5</v>
      </c>
      <c r="H25" s="6">
        <v>3</v>
      </c>
      <c r="I25" s="3">
        <v>0</v>
      </c>
      <c r="J25" s="37">
        <v>2250</v>
      </c>
      <c r="K25" s="7">
        <f t="shared" si="0"/>
        <v>160.71428571428572</v>
      </c>
      <c r="L25" s="8">
        <f t="shared" si="1"/>
        <v>0.01694959942446693</v>
      </c>
      <c r="M25" s="14"/>
      <c r="N25" s="14"/>
      <c r="O25" s="35"/>
      <c r="P25" s="35"/>
      <c r="Q25" s="36"/>
      <c r="R25" s="36"/>
      <c r="S25" s="36"/>
      <c r="T25" s="36"/>
      <c r="X25" s="29"/>
      <c r="AC25" s="29"/>
      <c r="AD25" s="42"/>
      <c r="AH25" s="36"/>
      <c r="AJ25" s="30"/>
      <c r="AK25" s="31"/>
      <c r="AL25" s="31"/>
      <c r="AM25" s="32"/>
      <c r="AN25" s="33"/>
    </row>
    <row r="26" spans="1:24" ht="18" customHeight="1">
      <c r="A26" s="1" t="s">
        <v>42</v>
      </c>
      <c r="B26" s="2">
        <v>1</v>
      </c>
      <c r="C26" s="3">
        <v>12</v>
      </c>
      <c r="D26" s="3">
        <v>0</v>
      </c>
      <c r="E26" s="2">
        <v>0</v>
      </c>
      <c r="F26" s="4">
        <v>6</v>
      </c>
      <c r="G26" s="5">
        <v>24</v>
      </c>
      <c r="H26" s="6">
        <v>7</v>
      </c>
      <c r="I26" s="3">
        <v>0</v>
      </c>
      <c r="J26" s="37">
        <v>0</v>
      </c>
      <c r="K26" s="7">
        <f t="shared" si="0"/>
        <v>144</v>
      </c>
      <c r="L26" s="8">
        <f t="shared" si="1"/>
        <v>0.015186841084322368</v>
      </c>
      <c r="M26" s="14"/>
      <c r="N26" s="14"/>
      <c r="O26" s="35"/>
      <c r="P26" s="35"/>
      <c r="Q26" s="36"/>
      <c r="R26" s="36"/>
      <c r="S26" s="36"/>
      <c r="T26" s="36"/>
      <c r="X26" s="29"/>
    </row>
    <row r="27" spans="1:39" ht="18" customHeight="1">
      <c r="A27" s="1" t="s">
        <v>43</v>
      </c>
      <c r="B27" s="2">
        <v>1</v>
      </c>
      <c r="C27" s="3">
        <v>12</v>
      </c>
      <c r="D27" s="3">
        <v>0</v>
      </c>
      <c r="E27" s="2">
        <v>0</v>
      </c>
      <c r="F27" s="4">
        <v>20</v>
      </c>
      <c r="G27" s="5">
        <v>1</v>
      </c>
      <c r="H27" s="6">
        <v>7</v>
      </c>
      <c r="I27" s="3">
        <v>0</v>
      </c>
      <c r="J27" s="37">
        <v>0</v>
      </c>
      <c r="K27" s="7">
        <f t="shared" si="0"/>
        <v>20</v>
      </c>
      <c r="L27" s="8">
        <f t="shared" si="1"/>
        <v>0.0021092834839336622</v>
      </c>
      <c r="M27" s="14"/>
      <c r="N27" s="14"/>
      <c r="O27" s="35"/>
      <c r="P27" s="35"/>
      <c r="Q27" s="36"/>
      <c r="R27" s="36"/>
      <c r="S27" s="36"/>
      <c r="T27" s="36"/>
      <c r="X27" s="29"/>
      <c r="AC27" s="39"/>
      <c r="AL27" s="29"/>
      <c r="AM27" s="32"/>
    </row>
    <row r="28" spans="1:29" ht="18" customHeight="1">
      <c r="A28" s="1" t="s">
        <v>44</v>
      </c>
      <c r="B28" s="2">
        <v>1</v>
      </c>
      <c r="C28" s="3">
        <v>117</v>
      </c>
      <c r="D28" s="3">
        <v>1</v>
      </c>
      <c r="E28" s="2">
        <v>1</v>
      </c>
      <c r="F28" s="4">
        <v>6</v>
      </c>
      <c r="G28" s="5">
        <v>24</v>
      </c>
      <c r="H28" s="6">
        <v>7</v>
      </c>
      <c r="I28" s="3">
        <v>0</v>
      </c>
      <c r="J28" s="37">
        <v>0</v>
      </c>
      <c r="K28" s="7">
        <f t="shared" si="0"/>
        <v>144</v>
      </c>
      <c r="L28" s="8">
        <f t="shared" si="1"/>
        <v>0.015186841084322368</v>
      </c>
      <c r="M28" s="14"/>
      <c r="N28" s="14"/>
      <c r="O28" s="35"/>
      <c r="P28" s="35"/>
      <c r="Q28" s="36"/>
      <c r="R28" s="36"/>
      <c r="S28" s="36"/>
      <c r="T28" s="36"/>
      <c r="AC28" s="39"/>
    </row>
    <row r="29" spans="1:30" ht="18" customHeight="1">
      <c r="A29" s="1" t="s">
        <v>45</v>
      </c>
      <c r="B29" s="2">
        <v>1</v>
      </c>
      <c r="C29" s="3">
        <v>117</v>
      </c>
      <c r="D29" s="3">
        <v>1</v>
      </c>
      <c r="E29" s="2">
        <v>0</v>
      </c>
      <c r="F29" s="4">
        <v>800</v>
      </c>
      <c r="G29" s="5">
        <v>0.5</v>
      </c>
      <c r="H29" s="6">
        <v>4</v>
      </c>
      <c r="I29" s="3">
        <v>8</v>
      </c>
      <c r="J29" s="37">
        <v>100</v>
      </c>
      <c r="K29" s="7">
        <f t="shared" si="0"/>
        <v>418.28571428571433</v>
      </c>
      <c r="L29" s="8">
        <f t="shared" si="1"/>
        <v>0.044114157435412596</v>
      </c>
      <c r="M29" s="14"/>
      <c r="N29" s="14"/>
      <c r="O29" s="35"/>
      <c r="P29" s="35"/>
      <c r="Z29" s="29"/>
      <c r="AC29" s="29"/>
      <c r="AD29" s="32"/>
    </row>
    <row r="30" spans="1:30" ht="18" customHeight="1">
      <c r="A30" s="1" t="s">
        <v>53</v>
      </c>
      <c r="B30" s="2">
        <v>1</v>
      </c>
      <c r="C30" s="3">
        <v>117</v>
      </c>
      <c r="D30" s="3">
        <v>1</v>
      </c>
      <c r="E30" s="2">
        <v>0</v>
      </c>
      <c r="F30" s="4">
        <v>500</v>
      </c>
      <c r="G30" s="5">
        <v>1</v>
      </c>
      <c r="H30" s="6">
        <v>4</v>
      </c>
      <c r="I30" s="3">
        <v>8</v>
      </c>
      <c r="J30" s="37">
        <v>1500</v>
      </c>
      <c r="K30" s="7">
        <f t="shared" si="0"/>
        <v>473.1428571428571</v>
      </c>
      <c r="L30" s="8">
        <f t="shared" si="1"/>
        <v>0.049899620705630636</v>
      </c>
      <c r="M30" s="14"/>
      <c r="N30" s="14"/>
      <c r="O30" s="35"/>
      <c r="P30" s="35"/>
      <c r="R30" s="29"/>
      <c r="X30" s="29"/>
      <c r="Z30" s="33"/>
      <c r="AC30" s="29"/>
      <c r="AD30" s="32"/>
    </row>
    <row r="31" spans="1:26" ht="18" customHeight="1">
      <c r="A31" s="1" t="s">
        <v>47</v>
      </c>
      <c r="B31" s="2">
        <v>1</v>
      </c>
      <c r="C31" s="3">
        <v>117</v>
      </c>
      <c r="D31" s="3">
        <v>1</v>
      </c>
      <c r="E31" s="2">
        <v>0</v>
      </c>
      <c r="F31" s="4">
        <v>80</v>
      </c>
      <c r="G31" s="5">
        <v>2</v>
      </c>
      <c r="H31" s="6">
        <v>1</v>
      </c>
      <c r="I31" s="3">
        <v>0</v>
      </c>
      <c r="J31" s="37">
        <v>400</v>
      </c>
      <c r="K31" s="7">
        <f t="shared" si="0"/>
        <v>22.857142857142858</v>
      </c>
      <c r="L31" s="8">
        <f t="shared" si="1"/>
        <v>0.0024106096959241857</v>
      </c>
      <c r="M31" s="14"/>
      <c r="N31" s="14"/>
      <c r="O31" s="35"/>
      <c r="P31" s="35"/>
      <c r="X31" s="29"/>
      <c r="Z31" s="33"/>
    </row>
    <row r="32" spans="1:24" ht="18" customHeight="1">
      <c r="A32" s="1" t="s">
        <v>48</v>
      </c>
      <c r="B32" s="2">
        <v>1</v>
      </c>
      <c r="C32" s="3">
        <v>117</v>
      </c>
      <c r="D32" s="3">
        <v>1</v>
      </c>
      <c r="E32" s="2">
        <v>0</v>
      </c>
      <c r="F32" s="4">
        <v>650</v>
      </c>
      <c r="G32" s="5">
        <v>0.5</v>
      </c>
      <c r="H32" s="6">
        <v>4</v>
      </c>
      <c r="I32" s="3">
        <v>0</v>
      </c>
      <c r="J32" s="37">
        <v>1950</v>
      </c>
      <c r="K32" s="7">
        <f t="shared" si="0"/>
        <v>185.71428571428572</v>
      </c>
      <c r="L32" s="8">
        <f t="shared" si="1"/>
        <v>0.01958620377938401</v>
      </c>
      <c r="M32" s="14"/>
      <c r="N32" s="14"/>
      <c r="O32" s="35"/>
      <c r="P32" s="35"/>
      <c r="R32" s="39"/>
      <c r="X32" s="29"/>
    </row>
    <row r="33" spans="1:29" ht="18" customHeight="1">
      <c r="A33" s="1" t="s">
        <v>49</v>
      </c>
      <c r="B33" s="2">
        <v>1</v>
      </c>
      <c r="C33" s="3">
        <v>117</v>
      </c>
      <c r="D33" s="3">
        <v>1</v>
      </c>
      <c r="E33" s="2">
        <v>0</v>
      </c>
      <c r="F33" s="4">
        <v>1000</v>
      </c>
      <c r="G33" s="5">
        <v>0.2</v>
      </c>
      <c r="H33" s="6">
        <v>7</v>
      </c>
      <c r="I33" s="3">
        <v>0</v>
      </c>
      <c r="J33" s="37">
        <v>1500</v>
      </c>
      <c r="K33" s="7">
        <f t="shared" si="0"/>
        <v>200</v>
      </c>
      <c r="L33" s="8">
        <f t="shared" si="1"/>
        <v>0.021092834839336622</v>
      </c>
      <c r="M33" s="14"/>
      <c r="N33" s="14"/>
      <c r="O33" s="35"/>
      <c r="P33" s="35"/>
      <c r="AC33" s="29"/>
    </row>
    <row r="34" spans="1:29" ht="18" customHeight="1">
      <c r="A34" s="1" t="s">
        <v>50</v>
      </c>
      <c r="B34" s="2">
        <v>1</v>
      </c>
      <c r="C34" s="3">
        <v>117</v>
      </c>
      <c r="D34" s="3">
        <v>1</v>
      </c>
      <c r="E34" s="2">
        <v>1</v>
      </c>
      <c r="F34" s="4">
        <v>4</v>
      </c>
      <c r="G34" s="5">
        <v>15</v>
      </c>
      <c r="H34" s="6">
        <v>2</v>
      </c>
      <c r="I34" s="3">
        <v>2</v>
      </c>
      <c r="J34" s="37">
        <v>25</v>
      </c>
      <c r="K34" s="7">
        <f t="shared" si="0"/>
        <v>56.57142857142857</v>
      </c>
      <c r="L34" s="8">
        <f t="shared" si="1"/>
        <v>0.005966258997412359</v>
      </c>
      <c r="M34" s="14"/>
      <c r="N34" s="14"/>
      <c r="O34" s="35"/>
      <c r="P34" s="35"/>
      <c r="R34" s="29"/>
      <c r="AC34" s="29"/>
    </row>
    <row r="35" spans="1:24" ht="18" customHeight="1">
      <c r="A35" s="1" t="s">
        <v>50</v>
      </c>
      <c r="B35" s="2">
        <v>1</v>
      </c>
      <c r="C35" s="3">
        <v>117</v>
      </c>
      <c r="D35" s="3">
        <v>1</v>
      </c>
      <c r="E35" s="2">
        <v>1</v>
      </c>
      <c r="F35" s="4">
        <v>4</v>
      </c>
      <c r="G35" s="5">
        <v>15</v>
      </c>
      <c r="H35" s="6">
        <v>2</v>
      </c>
      <c r="I35" s="3">
        <v>2</v>
      </c>
      <c r="J35" s="37">
        <v>25</v>
      </c>
      <c r="K35" s="7">
        <f t="shared" si="0"/>
        <v>56.57142857142857</v>
      </c>
      <c r="L35" s="8">
        <f t="shared" si="1"/>
        <v>0.005966258997412359</v>
      </c>
      <c r="M35" s="14"/>
      <c r="N35" s="14"/>
      <c r="O35" s="35"/>
      <c r="P35" s="35"/>
      <c r="R35" s="29"/>
      <c r="X35" s="29"/>
    </row>
    <row r="36" spans="1:24" ht="18" customHeight="1">
      <c r="A36" s="1" t="s">
        <v>53</v>
      </c>
      <c r="B36" s="2">
        <v>1</v>
      </c>
      <c r="C36" s="3">
        <v>117</v>
      </c>
      <c r="D36" s="3">
        <v>1</v>
      </c>
      <c r="E36" s="2">
        <v>0</v>
      </c>
      <c r="F36" s="4">
        <v>500</v>
      </c>
      <c r="G36" s="5">
        <v>1</v>
      </c>
      <c r="H36" s="6">
        <v>4</v>
      </c>
      <c r="I36" s="3">
        <v>8</v>
      </c>
      <c r="J36" s="37">
        <v>1500</v>
      </c>
      <c r="K36" s="7">
        <f t="shared" si="0"/>
        <v>473.1428571428571</v>
      </c>
      <c r="L36" s="8">
        <f t="shared" si="1"/>
        <v>0.049899620705630636</v>
      </c>
      <c r="M36" s="14"/>
      <c r="N36" s="14"/>
      <c r="O36" s="35"/>
      <c r="P36" s="35"/>
      <c r="R36" s="29"/>
      <c r="X36" s="29"/>
    </row>
    <row r="37" spans="1:29" ht="18" customHeight="1">
      <c r="A37" s="1"/>
      <c r="B37" s="2"/>
      <c r="C37" s="3"/>
      <c r="D37" s="3"/>
      <c r="E37" s="2"/>
      <c r="F37" s="4"/>
      <c r="G37" s="5"/>
      <c r="H37" s="6"/>
      <c r="I37" s="3"/>
      <c r="J37" s="37"/>
      <c r="K37" s="7">
        <f t="shared" si="0"/>
        <v>0</v>
      </c>
      <c r="L37" s="8">
        <f t="shared" si="1"/>
        <v>0</v>
      </c>
      <c r="M37" s="14"/>
      <c r="N37" s="14"/>
      <c r="O37" s="35"/>
      <c r="P37" s="35"/>
      <c r="R37" s="29"/>
      <c r="X37" s="29"/>
      <c r="AC37" s="29"/>
    </row>
    <row r="38" spans="1:29" ht="18" customHeight="1">
      <c r="A38" s="1"/>
      <c r="B38" s="2"/>
      <c r="C38" s="3"/>
      <c r="D38" s="3"/>
      <c r="E38" s="2"/>
      <c r="F38" s="4"/>
      <c r="G38" s="5"/>
      <c r="H38" s="6"/>
      <c r="I38" s="3"/>
      <c r="J38" s="37"/>
      <c r="K38" s="7">
        <f t="shared" si="0"/>
        <v>0</v>
      </c>
      <c r="L38" s="8">
        <f t="shared" si="1"/>
        <v>0</v>
      </c>
      <c r="M38" s="14"/>
      <c r="N38" s="14"/>
      <c r="O38" s="35"/>
      <c r="P38" s="35"/>
      <c r="X38" s="29"/>
      <c r="AC38" s="29"/>
    </row>
    <row r="39" spans="1:29" ht="18" customHeight="1">
      <c r="A39" s="1"/>
      <c r="B39" s="2"/>
      <c r="C39" s="3"/>
      <c r="D39" s="3"/>
      <c r="E39" s="2"/>
      <c r="F39" s="4"/>
      <c r="G39" s="5"/>
      <c r="H39" s="6"/>
      <c r="I39" s="3"/>
      <c r="J39" s="37"/>
      <c r="K39" s="7">
        <f t="shared" si="0"/>
        <v>0</v>
      </c>
      <c r="L39" s="8">
        <f t="shared" si="1"/>
        <v>0</v>
      </c>
      <c r="M39" s="14"/>
      <c r="N39" s="14"/>
      <c r="O39" s="35"/>
      <c r="P39" s="35"/>
      <c r="X39" s="29"/>
      <c r="AC39" s="29"/>
    </row>
    <row r="40" spans="1:29" ht="18" customHeight="1">
      <c r="A40" s="1"/>
      <c r="B40" s="2"/>
      <c r="C40" s="3"/>
      <c r="D40" s="3"/>
      <c r="E40" s="2"/>
      <c r="F40" s="4"/>
      <c r="G40" s="5"/>
      <c r="H40" s="6"/>
      <c r="I40" s="3"/>
      <c r="J40" s="37"/>
      <c r="K40" s="7">
        <f t="shared" si="0"/>
        <v>0</v>
      </c>
      <c r="L40" s="8">
        <f t="shared" si="1"/>
        <v>0</v>
      </c>
      <c r="M40" s="14"/>
      <c r="N40" s="14"/>
      <c r="O40" s="35"/>
      <c r="P40" s="35"/>
      <c r="X40" s="29"/>
      <c r="AC40" s="29"/>
    </row>
    <row r="41" spans="1:29" ht="18" customHeight="1">
      <c r="A41" s="1"/>
      <c r="B41" s="2"/>
      <c r="C41" s="3"/>
      <c r="D41" s="3"/>
      <c r="E41" s="2"/>
      <c r="F41" s="4"/>
      <c r="G41" s="5"/>
      <c r="H41" s="6"/>
      <c r="I41" s="3"/>
      <c r="J41" s="37"/>
      <c r="K41" s="7">
        <f t="shared" si="0"/>
        <v>0</v>
      </c>
      <c r="L41" s="8">
        <f t="shared" si="1"/>
        <v>0</v>
      </c>
      <c r="M41" s="14"/>
      <c r="N41" s="14"/>
      <c r="O41" s="35"/>
      <c r="P41" s="35"/>
      <c r="Z41" s="29"/>
      <c r="AC41" s="29"/>
    </row>
    <row r="42" spans="1:29" ht="18" customHeight="1">
      <c r="A42" s="1"/>
      <c r="B42" s="2"/>
      <c r="C42" s="3"/>
      <c r="D42" s="3"/>
      <c r="E42" s="2"/>
      <c r="F42" s="4"/>
      <c r="G42" s="5"/>
      <c r="H42" s="6"/>
      <c r="I42" s="3"/>
      <c r="J42" s="37"/>
      <c r="K42" s="7">
        <f t="shared" si="0"/>
        <v>0</v>
      </c>
      <c r="L42" s="8">
        <f t="shared" si="1"/>
        <v>0</v>
      </c>
      <c r="M42" s="14"/>
      <c r="N42" s="14"/>
      <c r="O42" s="35"/>
      <c r="P42" s="35"/>
      <c r="Z42" s="29"/>
      <c r="AC42" s="29"/>
    </row>
    <row r="43" spans="1:26" ht="18" customHeight="1">
      <c r="A43" s="43"/>
      <c r="B43" s="44"/>
      <c r="C43" s="14"/>
      <c r="D43" s="14"/>
      <c r="E43" s="14"/>
      <c r="F43" s="17"/>
      <c r="G43" s="14"/>
      <c r="H43" s="16"/>
      <c r="I43" s="45"/>
      <c r="J43" s="45" t="s">
        <v>9</v>
      </c>
      <c r="K43" s="46">
        <f>SUM(K10:K42)</f>
        <v>9481.89285714286</v>
      </c>
      <c r="L43" s="14"/>
      <c r="M43" s="14"/>
      <c r="N43" s="47"/>
      <c r="O43" s="35"/>
      <c r="P43" s="35"/>
      <c r="X43" s="29"/>
      <c r="Z43" s="48"/>
    </row>
    <row r="44" spans="1:29" ht="18" customHeight="1">
      <c r="A44" s="14"/>
      <c r="B44" s="15"/>
      <c r="C44" s="14"/>
      <c r="D44" s="14"/>
      <c r="E44" s="45"/>
      <c r="F44" s="16"/>
      <c r="G44" s="17"/>
      <c r="H44" s="45"/>
      <c r="I44" s="45"/>
      <c r="J44" s="49" t="s">
        <v>10</v>
      </c>
      <c r="K44" s="50">
        <f>MAX(A60:A92)</f>
        <v>1350</v>
      </c>
      <c r="L44" s="18"/>
      <c r="M44" s="14"/>
      <c r="N44" s="47"/>
      <c r="O44" s="35"/>
      <c r="P44" s="35"/>
      <c r="Z44" s="29"/>
      <c r="AC44" s="29"/>
    </row>
    <row r="45" spans="1:30" ht="18" customHeight="1">
      <c r="A45" s="14"/>
      <c r="B45" s="51"/>
      <c r="C45" s="14"/>
      <c r="D45" s="14"/>
      <c r="E45" s="45"/>
      <c r="F45" s="14"/>
      <c r="G45" s="45"/>
      <c r="H45" s="52"/>
      <c r="I45" s="52"/>
      <c r="J45" s="49" t="s">
        <v>11</v>
      </c>
      <c r="K45" s="50">
        <f>SUM(F60:F92)</f>
        <v>675</v>
      </c>
      <c r="L45" s="18"/>
      <c r="M45" s="14"/>
      <c r="N45" s="47"/>
      <c r="O45" s="35"/>
      <c r="P45" s="35"/>
      <c r="AC45" s="29"/>
      <c r="AD45" s="33"/>
    </row>
    <row r="46" spans="1:30" ht="18" customHeight="1">
      <c r="A46" s="14"/>
      <c r="B46" s="15"/>
      <c r="C46" s="14"/>
      <c r="D46" s="14"/>
      <c r="E46" s="45"/>
      <c r="F46" s="14"/>
      <c r="G46" s="14"/>
      <c r="H46" s="53"/>
      <c r="I46" s="53"/>
      <c r="J46" s="49" t="s">
        <v>12</v>
      </c>
      <c r="K46" s="37">
        <f>MAX(C60:C92)</f>
        <v>2250</v>
      </c>
      <c r="L46" s="18"/>
      <c r="M46" s="14"/>
      <c r="N46" s="47"/>
      <c r="AC46" s="29"/>
      <c r="AD46" s="42"/>
    </row>
    <row r="47" spans="5:14" ht="18" customHeight="1">
      <c r="E47" s="29"/>
      <c r="H47" s="55"/>
      <c r="I47" s="55"/>
      <c r="J47" s="55"/>
      <c r="K47" s="56"/>
      <c r="N47" s="30"/>
    </row>
    <row r="48" spans="8:14" ht="18" customHeight="1">
      <c r="H48" s="55"/>
      <c r="I48" s="55"/>
      <c r="J48" s="55"/>
      <c r="K48" s="56"/>
      <c r="N48" s="30"/>
    </row>
    <row r="49" spans="8:14" ht="12.75">
      <c r="H49" s="55"/>
      <c r="I49" s="55"/>
      <c r="J49" s="55"/>
      <c r="K49" s="56"/>
      <c r="N49" s="30"/>
    </row>
    <row r="50" ht="12.75">
      <c r="N50" s="30"/>
    </row>
    <row r="51" ht="12.75">
      <c r="N51" s="30"/>
    </row>
    <row r="52" spans="6:14" ht="12.75">
      <c r="F52" s="29"/>
      <c r="N52" s="30"/>
    </row>
    <row r="53" spans="1:14" ht="12.75">
      <c r="A53" s="19" t="s">
        <v>13</v>
      </c>
      <c r="F53" s="42"/>
      <c r="H53" s="57"/>
      <c r="I53" s="57"/>
      <c r="J53" s="57"/>
      <c r="N53" s="30"/>
    </row>
    <row r="54" spans="14:35" ht="12.75">
      <c r="N54" s="30"/>
      <c r="AI54" s="29"/>
    </row>
    <row r="55" spans="14:35" ht="12.75">
      <c r="N55" s="30"/>
      <c r="X55" s="29"/>
      <c r="AI55" s="29"/>
    </row>
    <row r="56" spans="14:35" ht="12.75">
      <c r="N56" s="30"/>
      <c r="AI56" s="29"/>
    </row>
    <row r="57" spans="14:35" ht="12.75">
      <c r="N57" s="30"/>
      <c r="AC57" s="29"/>
      <c r="AI57" s="29"/>
    </row>
    <row r="58" spans="14:35" ht="12.75">
      <c r="N58" s="30"/>
      <c r="AD58" s="29"/>
      <c r="AI58" s="29"/>
    </row>
    <row r="59" spans="14:35" ht="12.75">
      <c r="N59" s="30"/>
      <c r="AC59" s="29"/>
      <c r="AI59" s="29"/>
    </row>
    <row r="60" spans="1:35" ht="12.75">
      <c r="A60" s="19">
        <f aca="true" t="shared" si="2" ref="A60:A65">D10*F10</f>
        <v>60</v>
      </c>
      <c r="C60" s="19">
        <f aca="true" t="shared" si="3" ref="C60:C65">D10*J10</f>
        <v>0</v>
      </c>
      <c r="F60" s="19">
        <f aca="true" t="shared" si="4" ref="F60:F65">E10*F10</f>
        <v>60</v>
      </c>
      <c r="N60" s="30"/>
      <c r="AC60" s="29"/>
      <c r="AI60" s="29"/>
    </row>
    <row r="61" spans="1:30" ht="12.75">
      <c r="A61" s="19">
        <f t="shared" si="2"/>
        <v>141</v>
      </c>
      <c r="C61" s="19">
        <f t="shared" si="3"/>
        <v>1300</v>
      </c>
      <c r="F61" s="19">
        <f t="shared" si="4"/>
        <v>141</v>
      </c>
      <c r="N61" s="30"/>
      <c r="AC61" s="29"/>
      <c r="AD61" s="32"/>
    </row>
    <row r="62" spans="1:30" ht="12.75">
      <c r="A62" s="19">
        <f t="shared" si="2"/>
        <v>0</v>
      </c>
      <c r="C62" s="19">
        <f t="shared" si="3"/>
        <v>0</v>
      </c>
      <c r="F62" s="19">
        <f t="shared" si="4"/>
        <v>0</v>
      </c>
      <c r="N62" s="30"/>
      <c r="AC62" s="29"/>
      <c r="AD62" s="32"/>
    </row>
    <row r="63" spans="1:30" ht="12.75">
      <c r="A63" s="19">
        <f t="shared" si="2"/>
        <v>900</v>
      </c>
      <c r="C63" s="19">
        <f t="shared" si="3"/>
        <v>1200</v>
      </c>
      <c r="F63" s="19">
        <f t="shared" si="4"/>
        <v>0</v>
      </c>
      <c r="N63" s="30"/>
      <c r="AC63" s="29"/>
      <c r="AD63" s="32"/>
    </row>
    <row r="64" spans="1:30" ht="12.75">
      <c r="A64" s="19">
        <f t="shared" si="2"/>
        <v>400</v>
      </c>
      <c r="C64" s="19">
        <f t="shared" si="3"/>
        <v>1200</v>
      </c>
      <c r="F64" s="19">
        <f t="shared" si="4"/>
        <v>0</v>
      </c>
      <c r="N64" s="30"/>
      <c r="X64" s="29"/>
      <c r="AC64" s="29"/>
      <c r="AD64" s="32"/>
    </row>
    <row r="65" spans="1:30" ht="12.75">
      <c r="A65" s="19">
        <f t="shared" si="2"/>
        <v>1350</v>
      </c>
      <c r="C65" s="19">
        <f t="shared" si="3"/>
        <v>1350</v>
      </c>
      <c r="F65" s="19">
        <f t="shared" si="4"/>
        <v>0</v>
      </c>
      <c r="N65" s="30"/>
      <c r="AC65" s="29"/>
      <c r="AD65" s="32"/>
    </row>
    <row r="66" spans="1:14" ht="12.75">
      <c r="A66" s="19">
        <f>D10*F10</f>
        <v>60</v>
      </c>
      <c r="C66" s="19">
        <f>D10*J10</f>
        <v>0</v>
      </c>
      <c r="F66" s="19">
        <f>E10*F10</f>
        <v>60</v>
      </c>
      <c r="N66" s="30"/>
    </row>
    <row r="67" spans="1:14" ht="12.75">
      <c r="A67" s="19">
        <f aca="true" t="shared" si="5" ref="A67:A92">D17*F17</f>
        <v>125</v>
      </c>
      <c r="C67" s="19">
        <f aca="true" t="shared" si="6" ref="C67:C92">D17*J17</f>
        <v>570</v>
      </c>
      <c r="F67" s="19">
        <f aca="true" t="shared" si="7" ref="F67:F92">E17*F17</f>
        <v>125</v>
      </c>
      <c r="N67" s="30"/>
    </row>
    <row r="68" spans="1:29" ht="12.75">
      <c r="A68" s="19">
        <f t="shared" si="5"/>
        <v>40</v>
      </c>
      <c r="C68" s="19">
        <f t="shared" si="6"/>
        <v>80</v>
      </c>
      <c r="F68" s="19">
        <f t="shared" si="7"/>
        <v>40</v>
      </c>
      <c r="N68" s="30"/>
      <c r="AC68" s="29"/>
    </row>
    <row r="69" spans="1:30" ht="12.75">
      <c r="A69" s="19">
        <f t="shared" si="5"/>
        <v>60</v>
      </c>
      <c r="C69" s="19">
        <f t="shared" si="6"/>
        <v>1600</v>
      </c>
      <c r="F69" s="19">
        <f t="shared" si="7"/>
        <v>60</v>
      </c>
      <c r="N69" s="30"/>
      <c r="AD69" s="29"/>
    </row>
    <row r="70" spans="1:30" ht="12.75">
      <c r="A70" s="19">
        <f t="shared" si="5"/>
        <v>40</v>
      </c>
      <c r="C70" s="19">
        <f t="shared" si="6"/>
        <v>80</v>
      </c>
      <c r="F70" s="19">
        <f t="shared" si="7"/>
        <v>40</v>
      </c>
      <c r="N70" s="30"/>
      <c r="AC70" s="29"/>
      <c r="AD70" s="32"/>
    </row>
    <row r="71" spans="1:30" ht="12.75">
      <c r="A71" s="19">
        <f>D21*F21</f>
        <v>30</v>
      </c>
      <c r="C71" s="19">
        <f t="shared" si="6"/>
        <v>60</v>
      </c>
      <c r="F71" s="19">
        <f>E21*F21</f>
        <v>30</v>
      </c>
      <c r="N71" s="30"/>
      <c r="AC71" s="29"/>
      <c r="AD71" s="32"/>
    </row>
    <row r="72" spans="1:30" ht="12.75">
      <c r="A72" s="19">
        <f t="shared" si="5"/>
        <v>60</v>
      </c>
      <c r="C72" s="19">
        <f t="shared" si="6"/>
        <v>1600</v>
      </c>
      <c r="F72" s="19">
        <f t="shared" si="7"/>
        <v>60</v>
      </c>
      <c r="N72" s="30"/>
      <c r="X72" s="29"/>
      <c r="AC72" s="29"/>
      <c r="AD72" s="32"/>
    </row>
    <row r="73" spans="1:30" ht="12.75">
      <c r="A73" s="19">
        <f t="shared" si="5"/>
        <v>45</v>
      </c>
      <c r="C73" s="19">
        <f t="shared" si="6"/>
        <v>135</v>
      </c>
      <c r="F73" s="19">
        <f t="shared" si="7"/>
        <v>45</v>
      </c>
      <c r="N73" s="30"/>
      <c r="AC73" s="29"/>
      <c r="AD73" s="32"/>
    </row>
    <row r="74" spans="1:30" ht="12.75">
      <c r="A74" s="19">
        <f t="shared" si="5"/>
        <v>120</v>
      </c>
      <c r="C74" s="19">
        <f t="shared" si="6"/>
        <v>360</v>
      </c>
      <c r="F74" s="19">
        <f t="shared" si="7"/>
        <v>0</v>
      </c>
      <c r="N74" s="30"/>
      <c r="AC74" s="29"/>
      <c r="AD74" s="32"/>
    </row>
    <row r="75" spans="1:14" ht="12.75">
      <c r="A75" s="19">
        <f t="shared" si="5"/>
        <v>750</v>
      </c>
      <c r="C75" s="19">
        <f t="shared" si="6"/>
        <v>2250</v>
      </c>
      <c r="F75" s="19">
        <f t="shared" si="7"/>
        <v>0</v>
      </c>
      <c r="N75" s="30"/>
    </row>
    <row r="76" spans="1:14" ht="12.75">
      <c r="A76" s="19">
        <f t="shared" si="5"/>
        <v>0</v>
      </c>
      <c r="C76" s="19">
        <f t="shared" si="6"/>
        <v>0</v>
      </c>
      <c r="F76" s="19">
        <f t="shared" si="7"/>
        <v>0</v>
      </c>
      <c r="N76" s="30"/>
    </row>
    <row r="77" spans="1:14" ht="12.75">
      <c r="A77" s="19">
        <f t="shared" si="5"/>
        <v>0</v>
      </c>
      <c r="C77" s="19">
        <f t="shared" si="6"/>
        <v>0</v>
      </c>
      <c r="F77" s="19">
        <f t="shared" si="7"/>
        <v>0</v>
      </c>
      <c r="N77" s="30"/>
    </row>
    <row r="78" spans="1:14" ht="12.75">
      <c r="A78" s="19">
        <f t="shared" si="5"/>
        <v>6</v>
      </c>
      <c r="C78" s="19">
        <f t="shared" si="6"/>
        <v>0</v>
      </c>
      <c r="F78" s="19">
        <f t="shared" si="7"/>
        <v>6</v>
      </c>
      <c r="N78" s="30"/>
    </row>
    <row r="79" spans="1:29" ht="12.75">
      <c r="A79" s="19">
        <f t="shared" si="5"/>
        <v>800</v>
      </c>
      <c r="C79" s="19">
        <f t="shared" si="6"/>
        <v>100</v>
      </c>
      <c r="F79" s="19">
        <f t="shared" si="7"/>
        <v>0</v>
      </c>
      <c r="N79" s="30"/>
      <c r="AC79" s="29"/>
    </row>
    <row r="80" spans="1:30" ht="12.75">
      <c r="A80" s="19">
        <f t="shared" si="5"/>
        <v>500</v>
      </c>
      <c r="C80" s="19">
        <f t="shared" si="6"/>
        <v>1500</v>
      </c>
      <c r="F80" s="19">
        <f t="shared" si="7"/>
        <v>0</v>
      </c>
      <c r="N80" s="30"/>
      <c r="X80" s="29"/>
      <c r="AC80" s="29"/>
      <c r="AD80" s="38"/>
    </row>
    <row r="81" spans="1:30" ht="12.75">
      <c r="A81" s="19">
        <f t="shared" si="5"/>
        <v>80</v>
      </c>
      <c r="C81" s="19">
        <f t="shared" si="6"/>
        <v>400</v>
      </c>
      <c r="F81" s="19">
        <f t="shared" si="7"/>
        <v>0</v>
      </c>
      <c r="N81" s="30"/>
      <c r="X81" s="29"/>
      <c r="AC81" s="29"/>
      <c r="AD81" s="38"/>
    </row>
    <row r="82" spans="1:24" ht="12.75">
      <c r="A82" s="19">
        <f t="shared" si="5"/>
        <v>650</v>
      </c>
      <c r="C82" s="19">
        <f t="shared" si="6"/>
        <v>1950</v>
      </c>
      <c r="F82" s="19">
        <f t="shared" si="7"/>
        <v>0</v>
      </c>
      <c r="N82" s="30"/>
      <c r="X82" s="29"/>
    </row>
    <row r="83" spans="1:30" ht="12.75">
      <c r="A83" s="19">
        <f t="shared" si="5"/>
        <v>1000</v>
      </c>
      <c r="C83" s="19">
        <f t="shared" si="6"/>
        <v>1500</v>
      </c>
      <c r="F83" s="19">
        <f t="shared" si="7"/>
        <v>0</v>
      </c>
      <c r="N83" s="30"/>
      <c r="AC83" s="29"/>
      <c r="AD83" s="38"/>
    </row>
    <row r="84" spans="1:30" ht="12.75">
      <c r="A84" s="19">
        <f t="shared" si="5"/>
        <v>4</v>
      </c>
      <c r="C84" s="19">
        <f t="shared" si="6"/>
        <v>25</v>
      </c>
      <c r="F84" s="19">
        <f t="shared" si="7"/>
        <v>4</v>
      </c>
      <c r="N84" s="30"/>
      <c r="X84" s="29"/>
      <c r="Z84" s="32"/>
      <c r="AC84" s="29"/>
      <c r="AD84" s="38"/>
    </row>
    <row r="85" spans="1:30" ht="12.75">
      <c r="A85" s="19">
        <f t="shared" si="5"/>
        <v>4</v>
      </c>
      <c r="C85" s="19">
        <f t="shared" si="6"/>
        <v>25</v>
      </c>
      <c r="F85" s="19">
        <f t="shared" si="7"/>
        <v>4</v>
      </c>
      <c r="N85" s="30"/>
      <c r="X85" s="29"/>
      <c r="Z85" s="32"/>
      <c r="AC85" s="29"/>
      <c r="AD85" s="38"/>
    </row>
    <row r="86" spans="1:30" ht="12.75">
      <c r="A86" s="19">
        <f t="shared" si="5"/>
        <v>500</v>
      </c>
      <c r="C86" s="19">
        <f t="shared" si="6"/>
        <v>1500</v>
      </c>
      <c r="F86" s="19">
        <f t="shared" si="7"/>
        <v>0</v>
      </c>
      <c r="N86" s="30"/>
      <c r="X86" s="29"/>
      <c r="Z86" s="32"/>
      <c r="AC86" s="29"/>
      <c r="AD86" s="38"/>
    </row>
    <row r="87" spans="1:30" ht="12.75">
      <c r="A87" s="19">
        <f t="shared" si="5"/>
        <v>0</v>
      </c>
      <c r="C87" s="19">
        <f t="shared" si="6"/>
        <v>0</v>
      </c>
      <c r="F87" s="19">
        <f t="shared" si="7"/>
        <v>0</v>
      </c>
      <c r="N87" s="30"/>
      <c r="X87" s="29"/>
      <c r="Z87" s="32"/>
      <c r="AC87" s="29"/>
      <c r="AD87" s="38"/>
    </row>
    <row r="88" spans="1:14" ht="12.75">
      <c r="A88" s="19">
        <f t="shared" si="5"/>
        <v>0</v>
      </c>
      <c r="C88" s="19">
        <f t="shared" si="6"/>
        <v>0</v>
      </c>
      <c r="F88" s="19">
        <f t="shared" si="7"/>
        <v>0</v>
      </c>
      <c r="N88" s="30"/>
    </row>
    <row r="89" spans="1:14" ht="12.75">
      <c r="A89" s="19">
        <f t="shared" si="5"/>
        <v>0</v>
      </c>
      <c r="C89" s="19">
        <f t="shared" si="6"/>
        <v>0</v>
      </c>
      <c r="F89" s="19">
        <f t="shared" si="7"/>
        <v>0</v>
      </c>
      <c r="N89" s="30"/>
    </row>
    <row r="90" spans="1:14" ht="12.75">
      <c r="A90" s="19">
        <f t="shared" si="5"/>
        <v>0</v>
      </c>
      <c r="C90" s="19">
        <f t="shared" si="6"/>
        <v>0</v>
      </c>
      <c r="F90" s="19">
        <f t="shared" si="7"/>
        <v>0</v>
      </c>
      <c r="N90" s="30"/>
    </row>
    <row r="91" spans="1:29" ht="12.75">
      <c r="A91" s="19">
        <f t="shared" si="5"/>
        <v>0</v>
      </c>
      <c r="C91" s="19">
        <f t="shared" si="6"/>
        <v>0</v>
      </c>
      <c r="F91" s="19">
        <f t="shared" si="7"/>
        <v>0</v>
      </c>
      <c r="N91" s="30"/>
      <c r="AC91" s="29"/>
    </row>
    <row r="92" spans="1:29" ht="12.75">
      <c r="A92" s="19">
        <f t="shared" si="5"/>
        <v>0</v>
      </c>
      <c r="C92" s="19">
        <f t="shared" si="6"/>
        <v>0</v>
      </c>
      <c r="F92" s="19">
        <f t="shared" si="7"/>
        <v>0</v>
      </c>
      <c r="N92" s="30"/>
      <c r="AC92" s="29"/>
    </row>
    <row r="93" spans="8:29" ht="12.75">
      <c r="H93" s="19"/>
      <c r="I93" s="19"/>
      <c r="J93" s="19"/>
      <c r="K93" s="19"/>
      <c r="L93" s="19"/>
      <c r="AC93" s="29"/>
    </row>
    <row r="94" spans="8:12" ht="12.75">
      <c r="H94" s="19"/>
      <c r="I94" s="19"/>
      <c r="J94" s="19"/>
      <c r="K94" s="19"/>
      <c r="L94" s="19"/>
    </row>
    <row r="95" spans="8:29" ht="12.75">
      <c r="H95" s="19"/>
      <c r="I95" s="19"/>
      <c r="J95" s="19"/>
      <c r="K95" s="19"/>
      <c r="L95" s="19"/>
      <c r="AC95" s="29"/>
    </row>
    <row r="97" spans="22:29" ht="12.75">
      <c r="V97" s="19"/>
      <c r="AC97" s="29"/>
    </row>
    <row r="98" spans="22:29" ht="12.75">
      <c r="V98" s="19"/>
      <c r="AC98" s="29"/>
    </row>
    <row r="99" spans="22:29" ht="12.75">
      <c r="V99" s="19"/>
      <c r="AC99" s="29"/>
    </row>
  </sheetData>
  <mergeCells count="1">
    <mergeCell ref="A5:L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Robbins Alternate Energies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 Robbins</dc:creator>
  <cp:keywords/>
  <dc:description/>
  <cp:lastModifiedBy>Michael Welch</cp:lastModifiedBy>
  <cp:lastPrinted>1999-08-31T18:34:09Z</cp:lastPrinted>
  <dcterms:created xsi:type="dcterms:W3CDTF">1999-06-29T19:24:07Z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