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cts\1341\Documents_Images\"/>
    </mc:Choice>
  </mc:AlternateContent>
  <bookViews>
    <workbookView xWindow="0" yWindow="0" windowWidth="21600" windowHeight="9000"/>
  </bookViews>
  <sheets>
    <sheet name="Year 1 Abiotic Conditions, 1998" sheetId="1" r:id="rId1"/>
  </sheets>
  <externalReferences>
    <externalReference r:id="rId2"/>
  </externalReferences>
  <definedNames>
    <definedName name="_Fill" hidden="1">'[1]Tree data, new recruits, 02'!#REF!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J43" i="1"/>
  <c r="I43" i="1"/>
  <c r="H43" i="1"/>
  <c r="G43" i="1"/>
  <c r="F43" i="1"/>
  <c r="J42" i="1"/>
  <c r="I42" i="1"/>
  <c r="H42" i="1"/>
  <c r="G42" i="1"/>
  <c r="F42" i="1"/>
  <c r="J41" i="1"/>
  <c r="I41" i="1"/>
  <c r="H41" i="1"/>
  <c r="G41" i="1"/>
  <c r="F41" i="1"/>
  <c r="J40" i="1"/>
  <c r="I40" i="1"/>
  <c r="H40" i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I34" i="1"/>
  <c r="H34" i="1"/>
  <c r="G34" i="1"/>
  <c r="F34" i="1"/>
  <c r="J33" i="1"/>
  <c r="I33" i="1"/>
  <c r="H33" i="1"/>
  <c r="G33" i="1"/>
  <c r="F33" i="1"/>
  <c r="J32" i="1"/>
  <c r="I32" i="1"/>
  <c r="H32" i="1"/>
  <c r="G32" i="1"/>
  <c r="F32" i="1"/>
  <c r="J31" i="1"/>
  <c r="I31" i="1"/>
  <c r="H31" i="1"/>
  <c r="G31" i="1"/>
  <c r="F31" i="1"/>
  <c r="J29" i="1"/>
  <c r="I29" i="1"/>
  <c r="H29" i="1"/>
  <c r="G29" i="1"/>
  <c r="F29" i="1"/>
  <c r="I28" i="1"/>
  <c r="H28" i="1"/>
  <c r="G28" i="1"/>
  <c r="F28" i="1"/>
  <c r="I27" i="1"/>
  <c r="H27" i="1"/>
  <c r="G27" i="1"/>
  <c r="F27" i="1"/>
  <c r="J26" i="1"/>
  <c r="I26" i="1"/>
  <c r="H26" i="1"/>
  <c r="G26" i="1"/>
  <c r="F26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I21" i="1"/>
  <c r="H21" i="1"/>
  <c r="G21" i="1"/>
  <c r="F21" i="1"/>
  <c r="J20" i="1"/>
  <c r="I20" i="1"/>
  <c r="H20" i="1"/>
  <c r="G20" i="1"/>
  <c r="F20" i="1"/>
  <c r="I19" i="1"/>
  <c r="H19" i="1"/>
  <c r="G19" i="1"/>
  <c r="F19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<sst xmlns="http://schemas.openxmlformats.org/spreadsheetml/2006/main" count="67" uniqueCount="57">
  <si>
    <t>Shaw Mountain Ice Storm Study, Abiotic Conditions, 1998</t>
  </si>
  <si>
    <t>variable</t>
  </si>
  <si>
    <t>p1</t>
  </si>
  <si>
    <t>p2</t>
  </si>
  <si>
    <t>p3</t>
  </si>
  <si>
    <t>p4</t>
  </si>
  <si>
    <t>ice</t>
  </si>
  <si>
    <t>control</t>
  </si>
  <si>
    <t>ttest</t>
  </si>
  <si>
    <t>mean</t>
  </si>
  <si>
    <t>se</t>
  </si>
  <si>
    <t>p</t>
  </si>
  <si>
    <t>n=2</t>
  </si>
  <si>
    <t>Location</t>
  </si>
  <si>
    <t>VT</t>
  </si>
  <si>
    <t>Sample Year</t>
  </si>
  <si>
    <t>Sample Month</t>
  </si>
  <si>
    <t>Sample Day</t>
  </si>
  <si>
    <t>Long</t>
  </si>
  <si>
    <t>Lat</t>
  </si>
  <si>
    <t>Long NAD83, GPS</t>
  </si>
  <si>
    <t>Lat NAD83, GPS</t>
  </si>
  <si>
    <t>Long NAD27, GPS</t>
  </si>
  <si>
    <t>Lat NAD27, GPS</t>
  </si>
  <si>
    <t>Elevation (m)</t>
  </si>
  <si>
    <t>Slope (o)</t>
  </si>
  <si>
    <t>Mag Azm</t>
  </si>
  <si>
    <t>Decl W</t>
  </si>
  <si>
    <t>Azm True</t>
  </si>
  <si>
    <t>SlopePos (1 - 9)</t>
  </si>
  <si>
    <t>Solar 27 Jul pot Iq</t>
  </si>
  <si>
    <t>Canopy cover (%)</t>
  </si>
  <si>
    <t>Light penet. (%)</t>
  </si>
  <si>
    <t>MacClim</t>
  </si>
  <si>
    <t>MicClim</t>
  </si>
  <si>
    <t>temp dph</t>
  </si>
  <si>
    <t>soil day of year</t>
  </si>
  <si>
    <t>A-30 Climate</t>
  </si>
  <si>
    <t>ADph</t>
  </si>
  <si>
    <t>ObsDph</t>
  </si>
  <si>
    <t>pH</t>
  </si>
  <si>
    <t>Organic matter (%) LOI (organic matter)</t>
  </si>
  <si>
    <t>ExchAcid</t>
  </si>
  <si>
    <t>Base Sat (%)</t>
  </si>
  <si>
    <t>Moisture content %</t>
  </si>
  <si>
    <t>P, available mg/Kg</t>
  </si>
  <si>
    <t>Ca</t>
  </si>
  <si>
    <t>K</t>
  </si>
  <si>
    <t>Mg</t>
  </si>
  <si>
    <t>Mn</t>
  </si>
  <si>
    <t>Zn, mg/Kg</t>
  </si>
  <si>
    <t>Fe</t>
  </si>
  <si>
    <t>Al</t>
  </si>
  <si>
    <t>Bedrock</t>
  </si>
  <si>
    <t>SlopePos 1=crest; 3=upper; 4=flat plateau; 5=mid; 6=flat valley; 7=lower; 9=base (toe)</t>
  </si>
  <si>
    <t>Base Sat = % positive cations of the sum of H,K,Ca,Mg</t>
  </si>
  <si>
    <t>Organic matter = % loss on ignition (LOI)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</si>
</sst>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%"/>
  </numFmts>
  <fonts count="4" x14ac:knownFonts="1">
    <font>
      <sz val="10"/>
      <name val="Arial"/>
    </font>
    <font>
      <sz val="10"/>
      <name val="Arial"/>
    </font>
    <font>
      <sz val="12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43" fontId="3" fillId="0" borderId="0" xfId="1" applyNumberFormat="1" applyFont="1" applyAlignment="1">
      <alignment horizontal="left"/>
    </xf>
    <xf numFmtId="2" fontId="3" fillId="0" borderId="0" xfId="1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165" fontId="3" fillId="0" borderId="0" xfId="1" applyNumberFormat="1" applyFont="1"/>
    <xf numFmtId="166" fontId="3" fillId="0" borderId="0" xfId="1" applyNumberFormat="1" applyFont="1"/>
    <xf numFmtId="167" fontId="3" fillId="0" borderId="0" xfId="0" applyNumberFormat="1" applyFont="1"/>
    <xf numFmtId="16" fontId="3" fillId="0" borderId="0" xfId="0" applyNumberFormat="1" applyFont="1"/>
    <xf numFmtId="9" fontId="3" fillId="0" borderId="0" xfId="2" applyFont="1"/>
    <xf numFmtId="168" fontId="3" fillId="0" borderId="0" xfId="2" applyNumberFormat="1" applyFont="1"/>
    <xf numFmtId="0" fontId="3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Projects/CFI/Projects/VTSHAW_TNC_ShawMtnIceStorm/ALL%20Shaw%2098,99,00,01,02%20ice%20storm%20data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1 Abiotic Conditions, 1998"/>
      <sheetName val="Soil 98,99,00,01,02"/>
      <sheetName val="Downed wood 98,99,00,01,02"/>
      <sheetName val="Canopy cover 98,99,00,01,02"/>
      <sheetName val="Year 1 Canopy composition, 1998"/>
      <sheetName val="Tree data, prestorm trees, 02"/>
      <sheetName val="Tree data, new recruits, 02"/>
      <sheetName val="Tree diameters, 02"/>
      <sheetName val="Tree basal area, 02"/>
      <sheetName val="Tree vitality 98,99,00,01,02"/>
      <sheetName val="Tree Recruitment 98,99,00,01,02"/>
      <sheetName val="Seedling density, by ht, yr, 02"/>
      <sheetName val="Seedling density, 98-02"/>
      <sheetName val="Herb layer cover 98,99,00,01,02"/>
      <sheetName val="Herb layer, Results,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7" workbookViewId="0">
      <selection activeCell="L41" sqref="L41"/>
    </sheetView>
  </sheetViews>
  <sheetFormatPr defaultColWidth="9.7109375" defaultRowHeight="12.75" x14ac:dyDescent="0.25"/>
  <cols>
    <col min="1" max="1" width="16.7109375" style="4" customWidth="1"/>
    <col min="2" max="5" width="5.7109375" style="4" customWidth="1"/>
    <col min="6" max="9" width="6.7109375" style="8" customWidth="1"/>
    <col min="10" max="10" width="5.7109375" style="9" customWidth="1"/>
    <col min="11" max="16384" width="9.7109375" style="4"/>
  </cols>
  <sheetData>
    <row r="1" spans="1:14" s="1" customFormat="1" ht="15.75" x14ac:dyDescent="0.25">
      <c r="A1" s="1" t="s">
        <v>0</v>
      </c>
      <c r="F1" s="2"/>
      <c r="G1" s="2"/>
      <c r="H1" s="2"/>
      <c r="I1" s="2"/>
      <c r="J1" s="3"/>
    </row>
    <row r="3" spans="1:14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6</v>
      </c>
      <c r="H3" s="6" t="s">
        <v>7</v>
      </c>
      <c r="I3" s="6" t="s">
        <v>7</v>
      </c>
      <c r="J3" s="7" t="s">
        <v>8</v>
      </c>
    </row>
    <row r="4" spans="1:14" x14ac:dyDescent="0.25">
      <c r="B4" s="5"/>
      <c r="C4" s="5"/>
      <c r="D4" s="5"/>
      <c r="E4" s="5"/>
      <c r="F4" s="6" t="s">
        <v>9</v>
      </c>
      <c r="G4" s="6" t="s">
        <v>10</v>
      </c>
      <c r="H4" s="6" t="s">
        <v>9</v>
      </c>
      <c r="I4" s="6" t="s">
        <v>10</v>
      </c>
      <c r="J4" s="7" t="s">
        <v>11</v>
      </c>
    </row>
    <row r="5" spans="1:14" x14ac:dyDescent="0.25">
      <c r="B5" s="5"/>
      <c r="C5" s="5"/>
      <c r="D5" s="5"/>
      <c r="E5" s="5"/>
      <c r="F5" s="6" t="s">
        <v>12</v>
      </c>
      <c r="G5" s="6" t="s">
        <v>12</v>
      </c>
      <c r="H5" s="6" t="s">
        <v>12</v>
      </c>
      <c r="I5" s="6" t="s">
        <v>12</v>
      </c>
      <c r="J5" s="7"/>
    </row>
    <row r="6" spans="1:14" x14ac:dyDescent="0.25">
      <c r="A6" s="4" t="s">
        <v>13</v>
      </c>
      <c r="B6" s="4" t="s">
        <v>14</v>
      </c>
      <c r="C6" s="4" t="s">
        <v>14</v>
      </c>
      <c r="D6" s="4" t="s">
        <v>14</v>
      </c>
      <c r="E6" s="4" t="s">
        <v>14</v>
      </c>
    </row>
    <row r="7" spans="1:14" x14ac:dyDescent="0.25">
      <c r="A7" s="4" t="s">
        <v>15</v>
      </c>
      <c r="B7" s="4">
        <v>1998</v>
      </c>
      <c r="C7" s="4">
        <v>1998</v>
      </c>
      <c r="D7" s="4">
        <v>1998</v>
      </c>
      <c r="E7" s="4">
        <v>1998</v>
      </c>
    </row>
    <row r="8" spans="1:14" x14ac:dyDescent="0.25">
      <c r="A8" s="4" t="s">
        <v>16</v>
      </c>
      <c r="B8" s="10">
        <v>7</v>
      </c>
      <c r="C8" s="10">
        <v>7</v>
      </c>
      <c r="D8" s="10">
        <v>7</v>
      </c>
      <c r="E8" s="10">
        <v>7</v>
      </c>
    </row>
    <row r="9" spans="1:14" x14ac:dyDescent="0.25">
      <c r="A9" s="4" t="s">
        <v>17</v>
      </c>
      <c r="B9" s="10">
        <v>14</v>
      </c>
      <c r="C9" s="10">
        <v>14</v>
      </c>
      <c r="D9" s="10">
        <v>15</v>
      </c>
      <c r="E9" s="10">
        <v>15</v>
      </c>
    </row>
    <row r="10" spans="1:14" x14ac:dyDescent="0.25">
      <c r="A10" s="4" t="s">
        <v>18</v>
      </c>
      <c r="B10" s="9">
        <v>73.362300000000005</v>
      </c>
      <c r="C10" s="9">
        <v>73.361400000000003</v>
      </c>
      <c r="D10" s="9">
        <v>73.359700000000004</v>
      </c>
      <c r="E10" s="9">
        <v>73.360699999999994</v>
      </c>
      <c r="F10" s="9">
        <f>AVERAGE(B10:C10)</f>
        <v>73.361850000000004</v>
      </c>
      <c r="G10" s="9">
        <f>(STDEV(B10:C10))/SQRT(2)</f>
        <v>4.500000000007276E-4</v>
      </c>
      <c r="H10" s="9">
        <f>AVERAGE(D10:E10)</f>
        <v>73.360199999999992</v>
      </c>
      <c r="I10" s="9">
        <f>(STDEV(D10:E10))/SQRT(2)</f>
        <v>4.9999999999528189E-4</v>
      </c>
      <c r="J10" s="9">
        <f t="shared" ref="J10:J20" si="0">TTEST(B10:C10,D10:E10,2,3)</f>
        <v>0.13504685637662647</v>
      </c>
    </row>
    <row r="11" spans="1:14" x14ac:dyDescent="0.25">
      <c r="A11" s="4" t="s">
        <v>19</v>
      </c>
      <c r="B11" s="9">
        <v>43.682400000000001</v>
      </c>
      <c r="C11" s="9">
        <v>43.680599999999998</v>
      </c>
      <c r="D11" s="9">
        <v>43.683500000000002</v>
      </c>
      <c r="E11" s="9">
        <v>43.678600000000003</v>
      </c>
      <c r="F11" s="9">
        <f t="shared" ref="F11:F44" si="1">AVERAGE(B11:C11)</f>
        <v>43.6815</v>
      </c>
      <c r="G11" s="9">
        <f t="shared" ref="G11:G44" si="2">(STDEV(B11:C11))/SQRT(2)</f>
        <v>9.0000000000145519E-4</v>
      </c>
      <c r="H11" s="9">
        <f t="shared" ref="H11:H44" si="3">AVERAGE(D11:E11)</f>
        <v>43.681049999999999</v>
      </c>
      <c r="I11" s="9">
        <f t="shared" ref="I11:I44" si="4">(STDEV(D11:E11))/SQRT(2)</f>
        <v>2.4499999999996187E-3</v>
      </c>
      <c r="J11" s="9">
        <f t="shared" si="0"/>
        <v>0.88654375463983048</v>
      </c>
      <c r="N11" s="11"/>
    </row>
    <row r="12" spans="1:14" x14ac:dyDescent="0.25">
      <c r="A12" s="4" t="s">
        <v>20</v>
      </c>
      <c r="B12" s="9">
        <v>73.361666600000007</v>
      </c>
      <c r="C12" s="9">
        <v>73.360555500000004</v>
      </c>
      <c r="D12" s="9">
        <v>73.358888800000003</v>
      </c>
      <c r="E12" s="9">
        <v>73.36</v>
      </c>
      <c r="F12" s="9">
        <f>AVERAGE(B12:C12)</f>
        <v>73.361111050000005</v>
      </c>
      <c r="G12" s="9">
        <f>(STDEV(B12:C12))/SQRT(2)</f>
        <v>5.5555000000140342E-4</v>
      </c>
      <c r="H12" s="9">
        <f>AVERAGE(B12:E12)</f>
        <v>73.360277725000003</v>
      </c>
      <c r="I12" s="9">
        <f>(STDEV(B12:E12))/SQRT(2)</f>
        <v>8.1775878141760892E-4</v>
      </c>
      <c r="J12" s="9">
        <f>TTEST(B12:C12,B12:E12,2,3)</f>
        <v>0.37243789202492794</v>
      </c>
      <c r="N12" s="11"/>
    </row>
    <row r="13" spans="1:14" x14ac:dyDescent="0.25">
      <c r="A13" s="4" t="s">
        <v>21</v>
      </c>
      <c r="B13" s="9">
        <v>43.682222199999998</v>
      </c>
      <c r="C13" s="9">
        <v>43.680555499999997</v>
      </c>
      <c r="D13" s="9">
        <v>43.6836111</v>
      </c>
      <c r="E13" s="9">
        <v>43.678888800000003</v>
      </c>
      <c r="F13" s="9">
        <f>AVERAGE(B13:C13)</f>
        <v>43.681388849999998</v>
      </c>
      <c r="G13" s="9">
        <f>(STDEV(B13:C13))/SQRT(2)</f>
        <v>8.3335000000062109E-4</v>
      </c>
      <c r="H13" s="9">
        <f>AVERAGE(B13:E13)</f>
        <v>43.6813194</v>
      </c>
      <c r="I13" s="9">
        <f>(STDEV(B13:E13))/SQRT(2)</f>
        <v>1.446737496345295E-3</v>
      </c>
      <c r="J13" s="9">
        <f>TTEST(B13:C13,B13:E13,2,3)</f>
        <v>0.96082863011798414</v>
      </c>
      <c r="N13" s="11"/>
    </row>
    <row r="14" spans="1:14" x14ac:dyDescent="0.25">
      <c r="A14" s="4" t="s">
        <v>22</v>
      </c>
      <c r="B14" s="9">
        <v>73.362499999999997</v>
      </c>
      <c r="C14" s="9">
        <v>73.3613888</v>
      </c>
      <c r="D14" s="9">
        <v>73.359444400000001</v>
      </c>
      <c r="E14" s="9">
        <v>73.360555500000004</v>
      </c>
      <c r="F14" s="9">
        <f>AVERAGE(B14:C14)</f>
        <v>73.361944399999999</v>
      </c>
      <c r="G14" s="9">
        <f>(STDEV(B14:C14))/SQRT(2)</f>
        <v>5.5559999999843512E-4</v>
      </c>
      <c r="H14" s="9">
        <f>AVERAGE(B14:E14)</f>
        <v>73.360972175000001</v>
      </c>
      <c r="I14" s="9">
        <f>(STDEV(B14:E14))/SQRT(2)</f>
        <v>9.1428844167521352E-4</v>
      </c>
      <c r="J14" s="9">
        <f>TTEST(B14:C14,B14:E14,2,3)</f>
        <v>0.32721282337528523</v>
      </c>
      <c r="N14" s="11"/>
    </row>
    <row r="15" spans="1:14" x14ac:dyDescent="0.25">
      <c r="A15" s="4" t="s">
        <v>23</v>
      </c>
      <c r="B15" s="9">
        <v>43.681944399999999</v>
      </c>
      <c r="C15" s="9">
        <v>43.68</v>
      </c>
      <c r="D15" s="9">
        <v>43.683888799999998</v>
      </c>
      <c r="E15" s="9">
        <v>43.679166600000002</v>
      </c>
      <c r="F15" s="9">
        <f>AVERAGE(B15:C15)</f>
        <v>43.680972199999999</v>
      </c>
      <c r="G15" s="9">
        <f>(STDEV(B15:C15))/SQRT(2)</f>
        <v>9.7219999999964557E-4</v>
      </c>
      <c r="H15" s="9">
        <f>AVERAGE(B15:E15)</f>
        <v>43.681249950000002</v>
      </c>
      <c r="I15" s="9">
        <f>(STDEV(B15:E15))/SQRT(2)</f>
        <v>1.4915602764656519E-3</v>
      </c>
      <c r="J15" s="9">
        <f>TTEST(B15:C15,B15:E15,2,3)</f>
        <v>0.85796837443013163</v>
      </c>
      <c r="N15" s="11"/>
    </row>
    <row r="16" spans="1:14" x14ac:dyDescent="0.25">
      <c r="A16" s="4" t="s">
        <v>24</v>
      </c>
      <c r="B16" s="4">
        <v>215</v>
      </c>
      <c r="C16" s="4">
        <v>205</v>
      </c>
      <c r="D16" s="4">
        <v>190</v>
      </c>
      <c r="E16" s="4">
        <v>205</v>
      </c>
      <c r="F16" s="10">
        <f t="shared" si="1"/>
        <v>210</v>
      </c>
      <c r="G16" s="10">
        <f t="shared" si="2"/>
        <v>5</v>
      </c>
      <c r="H16" s="10">
        <f t="shared" si="3"/>
        <v>197.5</v>
      </c>
      <c r="I16" s="10">
        <f t="shared" si="4"/>
        <v>7.5</v>
      </c>
      <c r="J16" s="9">
        <f t="shared" si="0"/>
        <v>0.31637944505478738</v>
      </c>
      <c r="N16" s="11"/>
    </row>
    <row r="17" spans="1:10" x14ac:dyDescent="0.25">
      <c r="A17" s="4" t="s">
        <v>25</v>
      </c>
      <c r="B17" s="4">
        <v>5</v>
      </c>
      <c r="C17" s="4">
        <v>11</v>
      </c>
      <c r="D17" s="4">
        <v>9</v>
      </c>
      <c r="E17" s="4">
        <v>7</v>
      </c>
      <c r="F17" s="8">
        <f t="shared" si="1"/>
        <v>8</v>
      </c>
      <c r="G17" s="8">
        <f t="shared" si="2"/>
        <v>2.9999999999999996</v>
      </c>
      <c r="H17" s="8">
        <f t="shared" si="3"/>
        <v>8</v>
      </c>
      <c r="I17" s="8">
        <f t="shared" si="4"/>
        <v>1</v>
      </c>
      <c r="J17" s="9">
        <f t="shared" si="0"/>
        <v>1</v>
      </c>
    </row>
    <row r="18" spans="1:10" x14ac:dyDescent="0.25">
      <c r="A18" s="4" t="s">
        <v>26</v>
      </c>
    </row>
    <row r="19" spans="1:10" x14ac:dyDescent="0.25">
      <c r="A19" s="4" t="s">
        <v>27</v>
      </c>
      <c r="B19" s="4">
        <v>14</v>
      </c>
      <c r="C19" s="4">
        <v>14</v>
      </c>
      <c r="D19" s="4">
        <v>14</v>
      </c>
      <c r="E19" s="4">
        <v>14</v>
      </c>
      <c r="F19" s="8">
        <f t="shared" si="1"/>
        <v>14</v>
      </c>
      <c r="G19" s="8">
        <f t="shared" si="2"/>
        <v>0</v>
      </c>
      <c r="H19" s="8">
        <f t="shared" si="3"/>
        <v>14</v>
      </c>
      <c r="I19" s="8">
        <f t="shared" si="4"/>
        <v>0</v>
      </c>
      <c r="J19" s="9">
        <v>1</v>
      </c>
    </row>
    <row r="20" spans="1:10" x14ac:dyDescent="0.25">
      <c r="A20" s="12" t="s">
        <v>28</v>
      </c>
      <c r="B20" s="12">
        <v>345</v>
      </c>
      <c r="C20" s="12">
        <v>74</v>
      </c>
      <c r="D20" s="12">
        <v>110</v>
      </c>
      <c r="E20" s="12">
        <v>300</v>
      </c>
      <c r="F20" s="10">
        <f t="shared" si="1"/>
        <v>209.5</v>
      </c>
      <c r="G20" s="10">
        <f t="shared" si="2"/>
        <v>135.5</v>
      </c>
      <c r="H20" s="10">
        <f t="shared" si="3"/>
        <v>205</v>
      </c>
      <c r="I20" s="10">
        <f t="shared" si="4"/>
        <v>95</v>
      </c>
      <c r="J20" s="9">
        <f t="shared" si="0"/>
        <v>0.98102558285700359</v>
      </c>
    </row>
    <row r="21" spans="1:10" x14ac:dyDescent="0.25">
      <c r="A21" s="4" t="s">
        <v>29</v>
      </c>
      <c r="B21" s="4">
        <v>3</v>
      </c>
      <c r="C21" s="4">
        <v>3</v>
      </c>
      <c r="D21" s="4">
        <v>3</v>
      </c>
      <c r="E21" s="4">
        <v>3</v>
      </c>
      <c r="F21" s="8">
        <f t="shared" si="1"/>
        <v>3</v>
      </c>
      <c r="G21" s="8">
        <f t="shared" si="2"/>
        <v>0</v>
      </c>
      <c r="H21" s="8">
        <f t="shared" si="3"/>
        <v>3</v>
      </c>
      <c r="I21" s="8">
        <f t="shared" si="4"/>
        <v>0</v>
      </c>
      <c r="J21" s="9">
        <v>1</v>
      </c>
    </row>
    <row r="22" spans="1:10" x14ac:dyDescent="0.25">
      <c r="A22" s="4" t="s">
        <v>30</v>
      </c>
      <c r="B22" s="10">
        <v>948.57235952897315</v>
      </c>
      <c r="C22" s="10">
        <v>946.51901354481186</v>
      </c>
      <c r="D22" s="10">
        <v>967.854267044229</v>
      </c>
      <c r="E22" s="10">
        <v>949.98422516263986</v>
      </c>
      <c r="F22" s="10">
        <f t="shared" si="1"/>
        <v>947.5456865368925</v>
      </c>
      <c r="G22" s="10">
        <f t="shared" si="2"/>
        <v>1.0266729920806481</v>
      </c>
      <c r="H22" s="10">
        <f t="shared" si="3"/>
        <v>958.91924610343449</v>
      </c>
      <c r="I22" s="10">
        <f t="shared" si="4"/>
        <v>8.9350209407945709</v>
      </c>
      <c r="J22" s="9">
        <f>TTEST(B22:C22,D22:E22,2,3)</f>
        <v>0.42186452093238896</v>
      </c>
    </row>
    <row r="23" spans="1:10" x14ac:dyDescent="0.25">
      <c r="A23" s="4" t="s">
        <v>31</v>
      </c>
      <c r="B23" s="13">
        <v>50.2</v>
      </c>
      <c r="C23" s="13">
        <v>48.1</v>
      </c>
      <c r="D23" s="13">
        <v>77.599999999999994</v>
      </c>
      <c r="E23" s="13">
        <v>79.5</v>
      </c>
      <c r="F23" s="8">
        <f t="shared" si="1"/>
        <v>49.150000000000006</v>
      </c>
      <c r="G23" s="8">
        <f t="shared" si="2"/>
        <v>1.0500000000000005</v>
      </c>
      <c r="H23" s="8">
        <f t="shared" si="3"/>
        <v>78.55</v>
      </c>
      <c r="I23" s="8">
        <f t="shared" si="4"/>
        <v>0.95000000000000273</v>
      </c>
      <c r="J23" s="9">
        <f>TTEST(B23:C23,D23:E23,2,3)</f>
        <v>2.4229011024777514E-3</v>
      </c>
    </row>
    <row r="24" spans="1:10" x14ac:dyDescent="0.25">
      <c r="A24" s="4" t="s">
        <v>32</v>
      </c>
      <c r="B24" s="13">
        <v>44.7</v>
      </c>
      <c r="C24" s="13">
        <v>42.3</v>
      </c>
      <c r="D24" s="13">
        <v>22.5</v>
      </c>
      <c r="E24" s="13">
        <v>19.2</v>
      </c>
      <c r="F24" s="8">
        <f t="shared" si="1"/>
        <v>43.5</v>
      </c>
      <c r="G24" s="8">
        <f t="shared" si="2"/>
        <v>1.2000000000000028</v>
      </c>
      <c r="H24" s="8">
        <f t="shared" si="3"/>
        <v>20.85</v>
      </c>
      <c r="I24" s="8">
        <f t="shared" si="4"/>
        <v>1.6500000000000001</v>
      </c>
      <c r="J24" s="9">
        <f>TTEST(B24:C24,D24:E24,2,3)</f>
        <v>1.0943192510658936E-2</v>
      </c>
    </row>
    <row r="25" spans="1:10" x14ac:dyDescent="0.25">
      <c r="A25" s="4" t="s">
        <v>33</v>
      </c>
    </row>
    <row r="26" spans="1:10" x14ac:dyDescent="0.25">
      <c r="A26" s="4" t="s">
        <v>34</v>
      </c>
      <c r="B26" s="4">
        <v>15.5</v>
      </c>
      <c r="C26" s="4">
        <v>18</v>
      </c>
      <c r="D26" s="4">
        <v>18</v>
      </c>
      <c r="E26" s="4">
        <v>16</v>
      </c>
      <c r="F26" s="8">
        <f t="shared" si="1"/>
        <v>16.75</v>
      </c>
      <c r="G26" s="8">
        <f t="shared" si="2"/>
        <v>1.25</v>
      </c>
      <c r="H26" s="8">
        <f t="shared" si="3"/>
        <v>17</v>
      </c>
      <c r="I26" s="8">
        <f t="shared" si="4"/>
        <v>1</v>
      </c>
      <c r="J26" s="9">
        <f>TTEST(B26:C26,D26:E26,2,3)</f>
        <v>0.89084377831358652</v>
      </c>
    </row>
    <row r="27" spans="1:10" x14ac:dyDescent="0.25">
      <c r="A27" s="4" t="s">
        <v>35</v>
      </c>
      <c r="B27" s="4">
        <v>30</v>
      </c>
      <c r="C27" s="4">
        <v>30</v>
      </c>
      <c r="D27" s="4">
        <v>30</v>
      </c>
      <c r="E27" s="4">
        <v>30</v>
      </c>
      <c r="F27" s="8">
        <f t="shared" si="1"/>
        <v>30</v>
      </c>
      <c r="G27" s="8">
        <f t="shared" si="2"/>
        <v>0</v>
      </c>
      <c r="H27" s="8">
        <f t="shared" si="3"/>
        <v>30</v>
      </c>
      <c r="I27" s="8">
        <f t="shared" si="4"/>
        <v>0</v>
      </c>
      <c r="J27" s="9">
        <v>1</v>
      </c>
    </row>
    <row r="28" spans="1:10" x14ac:dyDescent="0.25">
      <c r="A28" s="4" t="s">
        <v>36</v>
      </c>
      <c r="B28" s="14">
        <v>35990</v>
      </c>
      <c r="C28" s="14">
        <v>35990</v>
      </c>
      <c r="D28" s="14">
        <v>35991</v>
      </c>
      <c r="E28" s="14">
        <v>35991</v>
      </c>
      <c r="F28" s="10">
        <f t="shared" si="1"/>
        <v>35990</v>
      </c>
      <c r="G28" s="10">
        <f t="shared" si="2"/>
        <v>0</v>
      </c>
      <c r="H28" s="10">
        <f t="shared" si="3"/>
        <v>35991</v>
      </c>
      <c r="I28" s="10">
        <f t="shared" si="4"/>
        <v>0</v>
      </c>
    </row>
    <row r="29" spans="1:10" x14ac:dyDescent="0.25">
      <c r="A29" s="4" t="s">
        <v>37</v>
      </c>
      <c r="B29" s="4">
        <v>16</v>
      </c>
      <c r="C29" s="4">
        <v>18.5</v>
      </c>
      <c r="D29" s="4">
        <v>18.5</v>
      </c>
      <c r="E29" s="4">
        <v>16.5</v>
      </c>
      <c r="F29" s="8">
        <f t="shared" si="1"/>
        <v>17.25</v>
      </c>
      <c r="G29" s="8">
        <f t="shared" si="2"/>
        <v>1.25</v>
      </c>
      <c r="H29" s="8">
        <f t="shared" si="3"/>
        <v>17.5</v>
      </c>
      <c r="I29" s="8">
        <f t="shared" si="4"/>
        <v>1</v>
      </c>
      <c r="J29" s="9">
        <f>TTEST(B29:C29,D29:E29,2,3)</f>
        <v>0.89084377831358652</v>
      </c>
    </row>
    <row r="30" spans="1:10" x14ac:dyDescent="0.25">
      <c r="A30" s="4" t="s">
        <v>38</v>
      </c>
    </row>
    <row r="31" spans="1:10" x14ac:dyDescent="0.25">
      <c r="A31" s="4" t="s">
        <v>39</v>
      </c>
      <c r="B31" s="4">
        <v>26</v>
      </c>
      <c r="C31" s="4">
        <v>11.1</v>
      </c>
      <c r="D31" s="4">
        <v>10.4</v>
      </c>
      <c r="E31" s="4">
        <v>13.1</v>
      </c>
      <c r="F31" s="8">
        <f t="shared" si="1"/>
        <v>18.55</v>
      </c>
      <c r="G31" s="8">
        <f t="shared" si="2"/>
        <v>7.45</v>
      </c>
      <c r="H31" s="8">
        <f t="shared" si="3"/>
        <v>11.75</v>
      </c>
      <c r="I31" s="8">
        <f t="shared" si="4"/>
        <v>1.3499999999999965</v>
      </c>
      <c r="J31" s="9">
        <f>TTEST(B31:C31,D31:E31,2,3)</f>
        <v>0.52657678779151795</v>
      </c>
    </row>
    <row r="32" spans="1:10" x14ac:dyDescent="0.25">
      <c r="A32" s="4" t="s">
        <v>40</v>
      </c>
      <c r="B32" s="13">
        <v>5.17</v>
      </c>
      <c r="C32" s="13">
        <v>5.84</v>
      </c>
      <c r="D32" s="13">
        <v>5.45</v>
      </c>
      <c r="E32" s="13">
        <v>5.37</v>
      </c>
      <c r="F32" s="8">
        <f t="shared" si="1"/>
        <v>5.5049999999999999</v>
      </c>
      <c r="G32" s="8">
        <f t="shared" si="2"/>
        <v>0.33499999999999991</v>
      </c>
      <c r="H32" s="8">
        <f t="shared" si="3"/>
        <v>5.41</v>
      </c>
      <c r="I32" s="8">
        <f t="shared" si="4"/>
        <v>4.0000000000000036E-2</v>
      </c>
      <c r="J32" s="9">
        <f t="shared" ref="J32:J44" si="5">TTEST(B32:C32,D32:E32,2,3)</f>
        <v>0.82426256205626336</v>
      </c>
    </row>
    <row r="33" spans="1:10" x14ac:dyDescent="0.25">
      <c r="A33" s="4" t="s">
        <v>41</v>
      </c>
      <c r="B33" s="13">
        <v>6.13</v>
      </c>
      <c r="C33" s="13">
        <v>11.52</v>
      </c>
      <c r="D33" s="13">
        <v>8.68</v>
      </c>
      <c r="E33" s="13">
        <v>7.32</v>
      </c>
      <c r="F33" s="8">
        <f t="shared" si="1"/>
        <v>8.8249999999999993</v>
      </c>
      <c r="G33" s="8">
        <f t="shared" si="2"/>
        <v>2.6950000000000021</v>
      </c>
      <c r="H33" s="8">
        <f t="shared" si="3"/>
        <v>8</v>
      </c>
      <c r="I33" s="8">
        <f t="shared" si="4"/>
        <v>0.67999999999999972</v>
      </c>
      <c r="J33" s="9">
        <f t="shared" si="5"/>
        <v>0.81191596876489136</v>
      </c>
    </row>
    <row r="34" spans="1:10" x14ac:dyDescent="0.25">
      <c r="A34" s="4" t="s">
        <v>42</v>
      </c>
      <c r="B34" s="4">
        <v>18.37</v>
      </c>
      <c r="C34" s="4">
        <v>19.71</v>
      </c>
      <c r="D34" s="4">
        <v>17.22</v>
      </c>
      <c r="E34" s="4">
        <v>15.24</v>
      </c>
      <c r="F34" s="8">
        <f t="shared" si="1"/>
        <v>19.04</v>
      </c>
      <c r="G34" s="8">
        <f t="shared" si="2"/>
        <v>0.66999999999999982</v>
      </c>
      <c r="H34" s="8">
        <f t="shared" si="3"/>
        <v>16.23</v>
      </c>
      <c r="I34" s="8">
        <f t="shared" si="4"/>
        <v>0.98999999999999921</v>
      </c>
      <c r="J34" s="9">
        <f t="shared" si="5"/>
        <v>0.16027549302268168</v>
      </c>
    </row>
    <row r="35" spans="1:10" x14ac:dyDescent="0.25">
      <c r="A35" s="15" t="s">
        <v>43</v>
      </c>
      <c r="B35" s="15">
        <v>0.613936198856875</v>
      </c>
      <c r="C35" s="15">
        <v>0.78543676594851208</v>
      </c>
      <c r="D35" s="15">
        <v>0.73564517628104176</v>
      </c>
      <c r="E35" s="15">
        <v>0.67167937027955127</v>
      </c>
      <c r="F35" s="8">
        <f t="shared" si="1"/>
        <v>0.6996864824026936</v>
      </c>
      <c r="G35" s="8">
        <f t="shared" si="2"/>
        <v>8.575028354581811E-2</v>
      </c>
      <c r="H35" s="8">
        <f t="shared" si="3"/>
        <v>0.70366227328029651</v>
      </c>
      <c r="I35" s="8">
        <f t="shared" si="4"/>
        <v>3.1982903000745244E-2</v>
      </c>
      <c r="J35" s="9">
        <f t="shared" si="5"/>
        <v>0.97114754878696175</v>
      </c>
    </row>
    <row r="36" spans="1:10" x14ac:dyDescent="0.25">
      <c r="A36" s="15" t="s">
        <v>44</v>
      </c>
      <c r="B36" s="16">
        <v>5.926E-2</v>
      </c>
      <c r="C36" s="16">
        <v>8.7239999999999998E-2</v>
      </c>
      <c r="D36" s="16">
        <v>4.1079999999999998E-2</v>
      </c>
      <c r="E36" s="16">
        <v>5.2699999999999997E-2</v>
      </c>
      <c r="F36" s="8">
        <f t="shared" si="1"/>
        <v>7.3249999999999996E-2</v>
      </c>
      <c r="G36" s="8">
        <f t="shared" si="2"/>
        <v>1.3990000000000013E-2</v>
      </c>
      <c r="H36" s="8">
        <f t="shared" si="3"/>
        <v>4.6890000000000001E-2</v>
      </c>
      <c r="I36" s="8">
        <f t="shared" si="4"/>
        <v>5.8099999999999853E-3</v>
      </c>
      <c r="J36" s="9">
        <f>TTEST(B36:C36,D36:E36,2,3)</f>
        <v>0.28186061317447192</v>
      </c>
    </row>
    <row r="37" spans="1:10" x14ac:dyDescent="0.25">
      <c r="A37" s="15" t="s">
        <v>45</v>
      </c>
      <c r="B37" s="17">
        <v>4.0999999999999996</v>
      </c>
      <c r="C37" s="17">
        <v>4.9000000000000004</v>
      </c>
      <c r="D37" s="17">
        <v>1.5</v>
      </c>
      <c r="E37" s="17">
        <v>3.1</v>
      </c>
      <c r="F37" s="8">
        <f t="shared" si="1"/>
        <v>4.5</v>
      </c>
      <c r="G37" s="8">
        <f t="shared" si="2"/>
        <v>0.40000000000000036</v>
      </c>
      <c r="H37" s="8">
        <f t="shared" si="3"/>
        <v>2.2999999999999998</v>
      </c>
      <c r="I37" s="8">
        <f t="shared" si="4"/>
        <v>0.80000000000000093</v>
      </c>
      <c r="J37" s="9">
        <f t="shared" si="5"/>
        <v>0.17650714447690766</v>
      </c>
    </row>
    <row r="38" spans="1:10" x14ac:dyDescent="0.25">
      <c r="A38" s="4" t="s">
        <v>46</v>
      </c>
      <c r="B38" s="4">
        <v>881</v>
      </c>
      <c r="C38" s="4">
        <v>2165</v>
      </c>
      <c r="D38" s="4">
        <v>1445</v>
      </c>
      <c r="E38" s="4">
        <v>937</v>
      </c>
      <c r="F38" s="10">
        <f t="shared" si="1"/>
        <v>1523</v>
      </c>
      <c r="G38" s="10">
        <f t="shared" si="2"/>
        <v>642</v>
      </c>
      <c r="H38" s="10">
        <f t="shared" si="3"/>
        <v>1191</v>
      </c>
      <c r="I38" s="10">
        <f t="shared" si="4"/>
        <v>253.99999999999997</v>
      </c>
      <c r="J38" s="9">
        <f t="shared" si="5"/>
        <v>0.69876627695921489</v>
      </c>
    </row>
    <row r="39" spans="1:10" x14ac:dyDescent="0.25">
      <c r="A39" s="4" t="s">
        <v>47</v>
      </c>
      <c r="B39" s="4">
        <v>83</v>
      </c>
      <c r="C39" s="4">
        <v>80</v>
      </c>
      <c r="D39" s="4">
        <v>82</v>
      </c>
      <c r="E39" s="4">
        <v>65</v>
      </c>
      <c r="F39" s="8">
        <f t="shared" si="1"/>
        <v>81.5</v>
      </c>
      <c r="G39" s="8">
        <f t="shared" si="2"/>
        <v>1.4999999999999998</v>
      </c>
      <c r="H39" s="8">
        <f t="shared" si="3"/>
        <v>73.5</v>
      </c>
      <c r="I39" s="8">
        <f t="shared" si="4"/>
        <v>8.4999999999999982</v>
      </c>
      <c r="J39" s="9">
        <f t="shared" si="5"/>
        <v>0.51676345419939584</v>
      </c>
    </row>
    <row r="40" spans="1:10" x14ac:dyDescent="0.25">
      <c r="A40" s="4" t="s">
        <v>48</v>
      </c>
      <c r="B40" s="4">
        <v>124.2</v>
      </c>
      <c r="C40" s="4">
        <v>391.1</v>
      </c>
      <c r="D40" s="4">
        <v>237.5</v>
      </c>
      <c r="E40" s="4">
        <v>149.19999999999999</v>
      </c>
      <c r="F40" s="10">
        <f t="shared" si="1"/>
        <v>257.65000000000003</v>
      </c>
      <c r="G40" s="10">
        <f t="shared" si="2"/>
        <v>133.44999999999996</v>
      </c>
      <c r="H40" s="10">
        <f t="shared" si="3"/>
        <v>193.35</v>
      </c>
      <c r="I40" s="10">
        <f t="shared" si="4"/>
        <v>44.150000000000041</v>
      </c>
      <c r="J40" s="9">
        <f t="shared" si="5"/>
        <v>0.71561390229431954</v>
      </c>
    </row>
    <row r="41" spans="1:10" x14ac:dyDescent="0.25">
      <c r="A41" s="4" t="s">
        <v>49</v>
      </c>
      <c r="B41" s="4">
        <v>7.7</v>
      </c>
      <c r="C41" s="4">
        <v>4.2</v>
      </c>
      <c r="D41" s="4">
        <v>16.7</v>
      </c>
      <c r="E41" s="4">
        <v>14</v>
      </c>
      <c r="F41" s="8">
        <f t="shared" si="1"/>
        <v>5.95</v>
      </c>
      <c r="G41" s="8">
        <f t="shared" si="2"/>
        <v>1.7499999999999998</v>
      </c>
      <c r="H41" s="8">
        <f t="shared" si="3"/>
        <v>15.35</v>
      </c>
      <c r="I41" s="8">
        <f t="shared" si="4"/>
        <v>1.3499999999999996</v>
      </c>
      <c r="J41" s="9">
        <f t="shared" si="5"/>
        <v>5.6932434548532522E-2</v>
      </c>
    </row>
    <row r="42" spans="1:10" x14ac:dyDescent="0.25">
      <c r="A42" s="4" t="s">
        <v>50</v>
      </c>
      <c r="B42" s="4">
        <v>1.71</v>
      </c>
      <c r="C42" s="4">
        <v>2.91</v>
      </c>
      <c r="D42" s="4">
        <v>2.08</v>
      </c>
      <c r="E42" s="4">
        <v>2.6</v>
      </c>
      <c r="F42" s="8">
        <f t="shared" si="1"/>
        <v>2.31</v>
      </c>
      <c r="G42" s="8">
        <f t="shared" si="2"/>
        <v>0.6000000000000002</v>
      </c>
      <c r="H42" s="8">
        <f t="shared" si="3"/>
        <v>2.34</v>
      </c>
      <c r="I42" s="8">
        <f t="shared" si="4"/>
        <v>0.26000000000000273</v>
      </c>
      <c r="J42" s="9">
        <f t="shared" si="5"/>
        <v>0.96919901828606791</v>
      </c>
    </row>
    <row r="43" spans="1:10" x14ac:dyDescent="0.25">
      <c r="A43" s="4" t="s">
        <v>51</v>
      </c>
      <c r="B43" s="4">
        <v>12.7</v>
      </c>
      <c r="C43" s="4">
        <v>4.0999999999999996</v>
      </c>
      <c r="D43" s="4">
        <v>7.4</v>
      </c>
      <c r="E43" s="4">
        <v>10.1</v>
      </c>
      <c r="F43" s="8">
        <f t="shared" si="1"/>
        <v>8.3999999999999986</v>
      </c>
      <c r="G43" s="8">
        <f t="shared" si="2"/>
        <v>4.3000000000000025</v>
      </c>
      <c r="H43" s="8">
        <f t="shared" si="3"/>
        <v>8.75</v>
      </c>
      <c r="I43" s="8">
        <f t="shared" si="4"/>
        <v>1.3499999999999965</v>
      </c>
      <c r="J43" s="9">
        <f t="shared" si="5"/>
        <v>0.94902626096246423</v>
      </c>
    </row>
    <row r="44" spans="1:10" x14ac:dyDescent="0.25">
      <c r="A44" s="4" t="s">
        <v>52</v>
      </c>
      <c r="B44" s="4">
        <v>136</v>
      </c>
      <c r="C44" s="4">
        <v>35</v>
      </c>
      <c r="D44" s="4">
        <v>65</v>
      </c>
      <c r="E44" s="4">
        <v>80</v>
      </c>
      <c r="F44" s="8">
        <f t="shared" si="1"/>
        <v>85.5</v>
      </c>
      <c r="G44" s="8">
        <f t="shared" si="2"/>
        <v>50.499999999999993</v>
      </c>
      <c r="H44" s="8">
        <f t="shared" si="3"/>
        <v>72.5</v>
      </c>
      <c r="I44" s="8">
        <f t="shared" si="4"/>
        <v>7.5</v>
      </c>
      <c r="J44" s="9">
        <f t="shared" si="5"/>
        <v>0.83989179501904532</v>
      </c>
    </row>
    <row r="45" spans="1:10" x14ac:dyDescent="0.25">
      <c r="A45" s="4" t="s">
        <v>53</v>
      </c>
    </row>
    <row r="47" spans="1:10" x14ac:dyDescent="0.25">
      <c r="A47" s="4" t="s">
        <v>54</v>
      </c>
    </row>
    <row r="48" spans="1:10" x14ac:dyDescent="0.25">
      <c r="A48" s="15" t="s">
        <v>55</v>
      </c>
    </row>
    <row r="49" spans="1:1" x14ac:dyDescent="0.25">
      <c r="A49" s="4" t="s">
        <v>56</v>
      </c>
    </row>
  </sheetData>
  <printOptions gridLines="1" gridLinesSet="0"/>
  <pageMargins left="1" right="0.75" top="1" bottom="1" header="0.5" footer="0.5"/>
  <pageSetup orientation="portrait" horizontalDpi="4294967292" r:id="rId1"/>
  <headerFooter alignWithMargins="0"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 Abiotic Conditions, 1998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Truong</dc:creator>
  <cp:lastModifiedBy>John Truong</cp:lastModifiedBy>
  <dcterms:created xsi:type="dcterms:W3CDTF">2019-03-18T18:38:47Z</dcterms:created>
  <dcterms:modified xsi:type="dcterms:W3CDTF">2019-03-18T18:39:32Z</dcterms:modified>
</cp:coreProperties>
</file>